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사업관리본부\사회주택 토지지원 리츠\공모관련\사업지제안형(사업자제안)\"/>
    </mc:Choice>
  </mc:AlternateContent>
  <bookViews>
    <workbookView xWindow="0" yWindow="0" windowWidth="24000" windowHeight="9540"/>
  </bookViews>
  <sheets>
    <sheet name="1" sheetId="2" r:id="rId1"/>
    <sheet name="Sheet1" sheetId="1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G19" i="2"/>
  <c r="E19" i="2"/>
  <c r="F19" i="2" s="1"/>
  <c r="J19" i="2" s="1"/>
  <c r="H18" i="2"/>
  <c r="F18" i="2"/>
  <c r="H17" i="2"/>
  <c r="F17" i="2"/>
  <c r="H16" i="2"/>
  <c r="F16" i="2"/>
  <c r="H15" i="2"/>
  <c r="F15" i="2"/>
  <c r="H14" i="2"/>
  <c r="F14" i="2"/>
  <c r="H13" i="2"/>
  <c r="F13" i="2"/>
  <c r="J13" i="2" s="1"/>
  <c r="G12" i="2"/>
  <c r="H12" i="2" s="1"/>
  <c r="E12" i="2"/>
  <c r="F12" i="2" s="1"/>
  <c r="J12" i="2" s="1"/>
  <c r="H11" i="2"/>
  <c r="F11" i="2"/>
  <c r="H10" i="2"/>
  <c r="F10" i="2"/>
  <c r="K12" i="1"/>
  <c r="K11" i="1"/>
  <c r="K10" i="1"/>
  <c r="K9" i="1"/>
  <c r="K8" i="1"/>
  <c r="J13" i="1"/>
  <c r="K13" i="1" s="1"/>
  <c r="K7" i="1"/>
  <c r="K5" i="1"/>
  <c r="K4" i="1"/>
  <c r="J6" i="1"/>
  <c r="K6" i="1" s="1"/>
  <c r="H13" i="1" l="1"/>
  <c r="I13" i="1" s="1"/>
  <c r="M13" i="1" s="1"/>
  <c r="I8" i="1"/>
  <c r="I9" i="1"/>
  <c r="I10" i="1"/>
  <c r="I11" i="1"/>
  <c r="I12" i="1"/>
  <c r="M7" i="1"/>
  <c r="I7" i="1"/>
  <c r="H6" i="1"/>
  <c r="I6" i="1" s="1"/>
  <c r="I5" i="1"/>
  <c r="I4" i="1"/>
  <c r="M6" i="1" l="1"/>
</calcChain>
</file>

<file path=xl/sharedStrings.xml><?xml version="1.0" encoding="utf-8"?>
<sst xmlns="http://schemas.openxmlformats.org/spreadsheetml/2006/main" count="148" uniqueCount="61">
  <si>
    <t>의뢰일자</t>
  </si>
  <si>
    <t>탁감의뢰일자</t>
  </si>
  <si>
    <t>구분</t>
  </si>
  <si>
    <t>주소</t>
  </si>
  <si>
    <t>지번</t>
  </si>
  <si>
    <t>용도지역</t>
  </si>
  <si>
    <t>호가평당가격(원)</t>
  </si>
  <si>
    <t>탁감수신일자</t>
  </si>
  <si>
    <t>탁감_토지(원)</t>
  </si>
  <si>
    <t>탁감_건물(원)</t>
  </si>
  <si>
    <t>탁감_합계(원)</t>
  </si>
  <si>
    <t>비고</t>
  </si>
  <si>
    <t>서울투자운용㈜</t>
    <phoneticPr fontId="2" type="noConversion"/>
  </si>
  <si>
    <t>전화번호</t>
    <phoneticPr fontId="2" type="noConversion"/>
  </si>
  <si>
    <t>02-6958-2383</t>
    <phoneticPr fontId="2" type="noConversion"/>
  </si>
  <si>
    <t>2020.02.13</t>
    <phoneticPr fontId="2" type="noConversion"/>
  </si>
  <si>
    <t>강남구 개포동</t>
    <phoneticPr fontId="2" type="noConversion"/>
  </si>
  <si>
    <t>456-4</t>
  </si>
  <si>
    <t>제2종일반주거지역</t>
  </si>
  <si>
    <t>참고사항(자율작성)</t>
    <phoneticPr fontId="2" type="noConversion"/>
  </si>
  <si>
    <t>456-5</t>
  </si>
  <si>
    <t>456-5</t>
    <phoneticPr fontId="2" type="noConversion"/>
  </si>
  <si>
    <t>합 계</t>
    <phoneticPr fontId="2" type="noConversion"/>
  </si>
  <si>
    <t>456-1</t>
    <phoneticPr fontId="2" type="noConversion"/>
  </si>
  <si>
    <t>456-2</t>
  </si>
  <si>
    <t>456-3</t>
  </si>
  <si>
    <t>2020년 제1차 공모 토지탁감신청서</t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</si>
  <si>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노란색 표시칸은 반드시 작성해주세요!(제출처 : landreits@seoulreits.co.kr)</t>
    </r>
    <phoneticPr fontId="2" type="noConversion"/>
  </si>
  <si>
    <t>업체명</t>
    <phoneticPr fontId="2" type="noConversion"/>
  </si>
  <si>
    <t>대표자</t>
    <phoneticPr fontId="2" type="noConversion"/>
  </si>
  <si>
    <t>홍길동</t>
    <phoneticPr fontId="2" type="noConversion"/>
  </si>
  <si>
    <t>휴대전화</t>
    <phoneticPr fontId="2" type="noConversion"/>
  </si>
  <si>
    <t>담당자</t>
    <phoneticPr fontId="2" type="noConversion"/>
  </si>
  <si>
    <t>010-1234-1234</t>
    <phoneticPr fontId="2" type="noConversion"/>
  </si>
  <si>
    <t>신영식 과장</t>
    <phoneticPr fontId="2" type="noConversion"/>
  </si>
  <si>
    <t>팩스번호</t>
    <phoneticPr fontId="2" type="noConversion"/>
  </si>
  <si>
    <t>02-123-1234</t>
    <phoneticPr fontId="2" type="noConversion"/>
  </si>
  <si>
    <t>이메일</t>
    <phoneticPr fontId="2" type="noConversion"/>
  </si>
  <si>
    <t>landreits@seoulreits.co.kr</t>
    <phoneticPr fontId="2" type="noConversion"/>
  </si>
  <si>
    <t>토지면적(m2)</t>
    <phoneticPr fontId="2" type="noConversion"/>
  </si>
  <si>
    <t>토지면적(py)</t>
    <phoneticPr fontId="2" type="noConversion"/>
  </si>
  <si>
    <t>건물층수</t>
    <phoneticPr fontId="2" type="noConversion"/>
  </si>
  <si>
    <t>지하1층,지상2층</t>
    <phoneticPr fontId="2" type="noConversion"/>
  </si>
  <si>
    <t>호가(원)</t>
    <phoneticPr fontId="2" type="noConversion"/>
  </si>
  <si>
    <t>지하1층,지상3층</t>
  </si>
  <si>
    <t>지하1층,지상5층</t>
  </si>
  <si>
    <t>지하1층,지상6층</t>
  </si>
  <si>
    <t>지하1층,지상7층</t>
  </si>
  <si>
    <t>지하1층,지상4층</t>
    <phoneticPr fontId="2" type="noConversion"/>
  </si>
  <si>
    <t>건물연면적(m2)</t>
    <phoneticPr fontId="2" type="noConversion"/>
  </si>
  <si>
    <t>건물연면적(py)</t>
    <phoneticPr fontId="2" type="noConversion"/>
  </si>
  <si>
    <t>사용승인일</t>
    <phoneticPr fontId="2" type="noConversion"/>
  </si>
  <si>
    <t>1900.01.01</t>
    <phoneticPr fontId="2" type="noConversion"/>
  </si>
  <si>
    <t>1900.01.02</t>
  </si>
  <si>
    <t>1900.01.03</t>
  </si>
  <si>
    <t>1900.01.04</t>
  </si>
  <si>
    <t>1900.01.05</t>
  </si>
  <si>
    <t>1900.01.06</t>
  </si>
  <si>
    <t>물건소개인
연락처</t>
    <phoneticPr fontId="2" type="noConversion"/>
  </si>
  <si>
    <r>
      <t xml:space="preserve">물건소개인
</t>
    </r>
    <r>
      <rPr>
        <b/>
        <sz val="9"/>
        <color theme="1"/>
        <rFont val="맑은 고딕"/>
        <family val="3"/>
        <charset val="129"/>
        <scheme val="minor"/>
      </rPr>
      <t>(공인중개사or토지주)</t>
    </r>
    <phoneticPr fontId="2" type="noConversion"/>
  </si>
  <si>
    <t>2020년 1차 사업지 제안 공모 토지탁감신청서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</si>
</sst>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2" fontId="0" fillId="2" borderId="1" xfId="0" applyNumberFormat="1" applyFill="1" applyBorder="1">
      <alignment vertical="center"/>
    </xf>
    <xf numFmtId="41" fontId="0" fillId="2" borderId="1" xfId="1" applyFont="1" applyFill="1" applyBorder="1">
      <alignment vertical="center"/>
    </xf>
    <xf numFmtId="41" fontId="0" fillId="3" borderId="1" xfId="1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8" fillId="3" borderId="1" xfId="3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2" fontId="0" fillId="3" borderId="1" xfId="0" applyNumberFormat="1" applyFill="1" applyBorder="1">
      <alignment vertical="center"/>
    </xf>
    <xf numFmtId="41" fontId="0" fillId="2" borderId="1" xfId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1" fontId="3" fillId="0" borderId="10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2" fontId="0" fillId="2" borderId="12" xfId="0" applyNumberFormat="1" applyFill="1" applyBorder="1">
      <alignment vertical="center"/>
    </xf>
    <xf numFmtId="41" fontId="0" fillId="3" borderId="12" xfId="1" applyFont="1" applyFill="1" applyBorder="1">
      <alignment vertical="center"/>
    </xf>
    <xf numFmtId="41" fontId="0" fillId="0" borderId="12" xfId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0" fillId="3" borderId="2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3" borderId="14" xfId="1" applyFont="1" applyFill="1" applyBorder="1" applyAlignment="1">
      <alignment horizontal="center" vertical="center"/>
    </xf>
    <xf numFmtId="41" fontId="0" fillId="3" borderId="15" xfId="1" applyFont="1" applyFill="1" applyBorder="1" applyAlignment="1">
      <alignment horizontal="center" vertical="center"/>
    </xf>
    <xf numFmtId="41" fontId="0" fillId="3" borderId="16" xfId="1" applyFont="1" applyFill="1" applyBorder="1" applyAlignment="1">
      <alignment horizontal="center" vertical="center"/>
    </xf>
    <xf numFmtId="41" fontId="0" fillId="3" borderId="17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dreits@seoulreits.co.k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ndreits@seoulreits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D1" workbookViewId="0">
      <selection sqref="A1:O1"/>
    </sheetView>
  </sheetViews>
  <sheetFormatPr defaultRowHeight="17.399999999999999"/>
  <cols>
    <col min="1" max="2" width="13.69921875" style="7" customWidth="1"/>
    <col min="3" max="3" width="27.8984375" style="7" bestFit="1" customWidth="1"/>
    <col min="4" max="4" width="17.3984375" style="7" bestFit="1" customWidth="1"/>
    <col min="5" max="5" width="12.69921875" style="7" bestFit="1" customWidth="1"/>
    <col min="6" max="6" width="12.09765625" style="7" bestFit="1" customWidth="1"/>
    <col min="7" max="7" width="14.69921875" style="7" bestFit="1" customWidth="1"/>
    <col min="8" max="8" width="14" style="7" bestFit="1" customWidth="1"/>
    <col min="9" max="9" width="15.3984375" style="7" bestFit="1" customWidth="1"/>
    <col min="10" max="10" width="17.19921875" style="7" bestFit="1" customWidth="1"/>
    <col min="11" max="11" width="16.5" style="7" bestFit="1" customWidth="1"/>
    <col min="12" max="12" width="12" style="7" bestFit="1" customWidth="1"/>
    <col min="13" max="14" width="12" style="7" customWidth="1"/>
    <col min="15" max="15" width="19.09765625" style="7" bestFit="1" customWidth="1"/>
    <col min="16" max="16384" width="8.796875" style="7"/>
  </cols>
  <sheetData>
    <row r="1" spans="1:15" ht="27.6">
      <c r="A1" s="47" t="s">
        <v>60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15" ht="27.6">
      <c r="A2" s="27" t="s">
        <v>27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5">
      <c r="A3" s="31" t="s">
        <v>28</v>
      </c>
      <c r="B3" s="9" t="s">
        <v>13</v>
      </c>
      <c r="C3" s="19" t="s"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</row>
    <row r="4" spans="1:15">
      <c r="A4" s="32" t="s">
        <v>12</v>
      </c>
      <c r="B4" s="41" t="s">
        <v>14</v>
      </c>
      <c r="C4" s="43" t="s">
        <v>15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5">
      <c r="A5" s="31" t="s">
        <v>29</v>
      </c>
      <c r="B5" s="9" t="s">
        <v>35</v>
      </c>
      <c r="C5" s="42"/>
      <c r="D5" s="42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>
      <c r="A6" s="33" t="s">
        <v>30</v>
      </c>
      <c r="B6" s="21" t="s">
        <v>36</v>
      </c>
      <c r="C6" s="42"/>
      <c r="D6" s="42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>
      <c r="A7" s="31" t="s">
        <v>32</v>
      </c>
      <c r="B7" s="9" t="s">
        <v>31</v>
      </c>
      <c r="C7" s="9" t="s">
        <v>37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spans="1:15">
      <c r="A8" s="33" t="s">
        <v>34</v>
      </c>
      <c r="B8" s="22" t="s">
        <v>33</v>
      </c>
      <c r="C8" s="44" t="s">
        <v>38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1:15" ht="52.2">
      <c r="A9" s="31" t="s">
        <v>2</v>
      </c>
      <c r="B9" s="9" t="s">
        <v>3</v>
      </c>
      <c r="C9" s="19" t="s">
        <v>4</v>
      </c>
      <c r="D9" s="9" t="s">
        <v>5</v>
      </c>
      <c r="E9" s="9" t="s">
        <v>39</v>
      </c>
      <c r="F9" s="9" t="s">
        <v>40</v>
      </c>
      <c r="G9" s="9" t="s">
        <v>49</v>
      </c>
      <c r="H9" s="9" t="s">
        <v>50</v>
      </c>
      <c r="I9" s="10" t="s">
        <v>43</v>
      </c>
      <c r="J9" s="10" t="s">
        <v>6</v>
      </c>
      <c r="K9" s="10" t="s">
        <v>41</v>
      </c>
      <c r="L9" s="10" t="s">
        <v>51</v>
      </c>
      <c r="M9" s="45" t="s">
        <v>59</v>
      </c>
      <c r="N9" s="45" t="s">
        <v>58</v>
      </c>
      <c r="O9" s="34" t="s">
        <v>19</v>
      </c>
    </row>
    <row r="10" spans="1:15">
      <c r="A10" s="50">
        <v>1</v>
      </c>
      <c r="B10" s="51" t="s">
        <v>16</v>
      </c>
      <c r="C10" s="20" t="s">
        <v>17</v>
      </c>
      <c r="D10" s="20" t="s">
        <v>18</v>
      </c>
      <c r="E10" s="5">
        <v>513</v>
      </c>
      <c r="F10" s="14">
        <f>E10*0.3025</f>
        <v>155.1825</v>
      </c>
      <c r="G10" s="25">
        <v>100</v>
      </c>
      <c r="H10" s="14">
        <f t="shared" ref="H10:H18" si="0">G10*0.3025</f>
        <v>30.25</v>
      </c>
      <c r="I10" s="15"/>
      <c r="J10" s="13"/>
      <c r="K10" s="24" t="s">
        <v>42</v>
      </c>
      <c r="L10" s="24" t="s">
        <v>52</v>
      </c>
      <c r="M10" s="58"/>
      <c r="N10" s="58"/>
      <c r="O10" s="52"/>
    </row>
    <row r="11" spans="1:15">
      <c r="A11" s="50"/>
      <c r="B11" s="51"/>
      <c r="C11" s="20" t="s">
        <v>21</v>
      </c>
      <c r="D11" s="20" t="s">
        <v>18</v>
      </c>
      <c r="E11" s="5">
        <v>200</v>
      </c>
      <c r="F11" s="14">
        <f>E11*0.3025</f>
        <v>60.5</v>
      </c>
      <c r="G11" s="25">
        <v>100</v>
      </c>
      <c r="H11" s="14">
        <f t="shared" si="0"/>
        <v>30.25</v>
      </c>
      <c r="I11" s="12"/>
      <c r="J11" s="12"/>
      <c r="K11" s="24" t="s">
        <v>42</v>
      </c>
      <c r="L11" s="24" t="s">
        <v>52</v>
      </c>
      <c r="M11" s="59"/>
      <c r="N11" s="59"/>
      <c r="O11" s="52"/>
    </row>
    <row r="12" spans="1:15">
      <c r="A12" s="50"/>
      <c r="B12" s="53" t="s">
        <v>22</v>
      </c>
      <c r="C12" s="53"/>
      <c r="D12" s="53"/>
      <c r="E12" s="12">
        <f>E10+E11</f>
        <v>713</v>
      </c>
      <c r="F12" s="14">
        <f>E12*0.3025</f>
        <v>215.6825</v>
      </c>
      <c r="G12" s="12">
        <f>G10+G11</f>
        <v>200</v>
      </c>
      <c r="H12" s="14">
        <f t="shared" si="0"/>
        <v>60.5</v>
      </c>
      <c r="I12" s="16">
        <v>10000000000</v>
      </c>
      <c r="J12" s="13">
        <f>I12/F12</f>
        <v>46364447.741471842</v>
      </c>
      <c r="K12" s="26"/>
      <c r="L12" s="26"/>
      <c r="M12" s="60"/>
      <c r="N12" s="60"/>
      <c r="O12" s="52"/>
    </row>
    <row r="13" spans="1:15">
      <c r="A13" s="35">
        <v>2</v>
      </c>
      <c r="B13" s="20" t="s">
        <v>16</v>
      </c>
      <c r="C13" s="20" t="s">
        <v>17</v>
      </c>
      <c r="D13" s="20" t="s">
        <v>18</v>
      </c>
      <c r="E13" s="5">
        <v>513</v>
      </c>
      <c r="F13" s="14">
        <f>E13*0.3025</f>
        <v>155.1825</v>
      </c>
      <c r="G13" s="25">
        <v>300</v>
      </c>
      <c r="H13" s="14">
        <f t="shared" si="0"/>
        <v>90.75</v>
      </c>
      <c r="I13" s="16">
        <v>10000000000</v>
      </c>
      <c r="J13" s="13">
        <f>I13/F13</f>
        <v>64440255.827815637</v>
      </c>
      <c r="K13" s="24" t="s">
        <v>42</v>
      </c>
      <c r="L13" s="24" t="s">
        <v>52</v>
      </c>
      <c r="M13" s="46"/>
      <c r="N13" s="46"/>
      <c r="O13" s="36"/>
    </row>
    <row r="14" spans="1:15">
      <c r="A14" s="50">
        <v>3</v>
      </c>
      <c r="B14" s="51" t="s">
        <v>16</v>
      </c>
      <c r="C14" s="20" t="s">
        <v>23</v>
      </c>
      <c r="D14" s="20" t="s">
        <v>18</v>
      </c>
      <c r="E14" s="5">
        <v>100</v>
      </c>
      <c r="F14" s="14">
        <f t="shared" ref="F14:H19" si="1">E14*0.3025</f>
        <v>30.25</v>
      </c>
      <c r="G14" s="25">
        <v>200</v>
      </c>
      <c r="H14" s="14">
        <f t="shared" si="0"/>
        <v>60.5</v>
      </c>
      <c r="I14" s="12"/>
      <c r="J14" s="12"/>
      <c r="K14" s="24" t="s">
        <v>44</v>
      </c>
      <c r="L14" s="24" t="s">
        <v>53</v>
      </c>
      <c r="M14" s="58"/>
      <c r="N14" s="58"/>
      <c r="O14" s="55"/>
    </row>
    <row r="15" spans="1:15">
      <c r="A15" s="50"/>
      <c r="B15" s="51"/>
      <c r="C15" s="20" t="s">
        <v>24</v>
      </c>
      <c r="D15" s="20" t="s">
        <v>18</v>
      </c>
      <c r="E15" s="5">
        <v>200</v>
      </c>
      <c r="F15" s="14">
        <f t="shared" si="1"/>
        <v>60.5</v>
      </c>
      <c r="G15" s="25">
        <v>100</v>
      </c>
      <c r="H15" s="14">
        <f t="shared" si="0"/>
        <v>30.25</v>
      </c>
      <c r="I15" s="12"/>
      <c r="J15" s="12"/>
      <c r="K15" s="24" t="s">
        <v>48</v>
      </c>
      <c r="L15" s="24" t="s">
        <v>54</v>
      </c>
      <c r="M15" s="59"/>
      <c r="N15" s="59"/>
      <c r="O15" s="55"/>
    </row>
    <row r="16" spans="1:15">
      <c r="A16" s="50"/>
      <c r="B16" s="51"/>
      <c r="C16" s="20" t="s">
        <v>25</v>
      </c>
      <c r="D16" s="20" t="s">
        <v>18</v>
      </c>
      <c r="E16" s="5">
        <v>300</v>
      </c>
      <c r="F16" s="14">
        <f t="shared" si="1"/>
        <v>90.75</v>
      </c>
      <c r="G16" s="25">
        <v>100</v>
      </c>
      <c r="H16" s="14">
        <f t="shared" si="0"/>
        <v>30.25</v>
      </c>
      <c r="I16" s="12"/>
      <c r="J16" s="12"/>
      <c r="K16" s="24" t="s">
        <v>45</v>
      </c>
      <c r="L16" s="24" t="s">
        <v>55</v>
      </c>
      <c r="M16" s="59"/>
      <c r="N16" s="59"/>
      <c r="O16" s="55"/>
    </row>
    <row r="17" spans="1:15">
      <c r="A17" s="50"/>
      <c r="B17" s="51"/>
      <c r="C17" s="20" t="s">
        <v>17</v>
      </c>
      <c r="D17" s="20" t="s">
        <v>18</v>
      </c>
      <c r="E17" s="5">
        <v>400</v>
      </c>
      <c r="F17" s="14">
        <f t="shared" si="1"/>
        <v>121</v>
      </c>
      <c r="G17" s="25">
        <v>100</v>
      </c>
      <c r="H17" s="14">
        <f t="shared" si="0"/>
        <v>30.25</v>
      </c>
      <c r="I17" s="12"/>
      <c r="J17" s="12"/>
      <c r="K17" s="24" t="s">
        <v>46</v>
      </c>
      <c r="L17" s="24" t="s">
        <v>56</v>
      </c>
      <c r="M17" s="59"/>
      <c r="N17" s="59"/>
      <c r="O17" s="55"/>
    </row>
    <row r="18" spans="1:15">
      <c r="A18" s="50"/>
      <c r="B18" s="51"/>
      <c r="C18" s="20" t="s">
        <v>20</v>
      </c>
      <c r="D18" s="20" t="s">
        <v>18</v>
      </c>
      <c r="E18" s="5">
        <v>500</v>
      </c>
      <c r="F18" s="14">
        <f t="shared" si="1"/>
        <v>151.25</v>
      </c>
      <c r="G18" s="25">
        <v>100</v>
      </c>
      <c r="H18" s="14">
        <f t="shared" si="0"/>
        <v>30.25</v>
      </c>
      <c r="I18" s="12"/>
      <c r="J18" s="12"/>
      <c r="K18" s="24" t="s">
        <v>47</v>
      </c>
      <c r="L18" s="24" t="s">
        <v>57</v>
      </c>
      <c r="M18" s="59"/>
      <c r="N18" s="59"/>
      <c r="O18" s="55"/>
    </row>
    <row r="19" spans="1:15" ht="18" thickBot="1">
      <c r="A19" s="54"/>
      <c r="B19" s="57" t="s">
        <v>22</v>
      </c>
      <c r="C19" s="57"/>
      <c r="D19" s="57"/>
      <c r="E19" s="37">
        <f>SUM(E14:E18)</f>
        <v>1500</v>
      </c>
      <c r="F19" s="38">
        <f t="shared" si="1"/>
        <v>453.75</v>
      </c>
      <c r="G19" s="37">
        <f>SUM(G14:G18)</f>
        <v>600</v>
      </c>
      <c r="H19" s="38">
        <f t="shared" si="1"/>
        <v>181.5</v>
      </c>
      <c r="I19" s="39">
        <v>10000000000</v>
      </c>
      <c r="J19" s="40">
        <f>I19/F19</f>
        <v>22038567.493112948</v>
      </c>
      <c r="K19" s="40"/>
      <c r="L19" s="40"/>
      <c r="M19" s="61"/>
      <c r="N19" s="61"/>
      <c r="O19" s="56"/>
    </row>
  </sheetData>
  <mergeCells count="13">
    <mergeCell ref="A14:A19"/>
    <mergeCell ref="B14:B18"/>
    <mergeCell ref="O14:O19"/>
    <mergeCell ref="B19:D19"/>
    <mergeCell ref="M10:M12"/>
    <mergeCell ref="M14:M19"/>
    <mergeCell ref="N10:N12"/>
    <mergeCell ref="N14:N19"/>
    <mergeCell ref="A1:O1"/>
    <mergeCell ref="A10:A12"/>
    <mergeCell ref="B10:B11"/>
    <mergeCell ref="O10:O12"/>
    <mergeCell ref="B12:D12"/>
  </mergeCells>
  <phoneticPr fontId="2" type="noConversion"/>
  <hyperlinks>
    <hyperlink ref="C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C17" sqref="C17"/>
    </sheetView>
  </sheetViews>
  <sheetFormatPr defaultRowHeight="17.399999999999999"/>
  <cols>
    <col min="1" max="1" width="13.69921875" customWidth="1"/>
    <col min="2" max="2" width="13.69921875" style="1" customWidth="1"/>
    <col min="3" max="3" width="23.09765625" bestFit="1" customWidth="1"/>
    <col min="4" max="4" width="5" customWidth="1"/>
    <col min="5" max="5" width="13" bestFit="1" customWidth="1"/>
    <col min="6" max="6" width="9.59765625" bestFit="1" customWidth="1"/>
    <col min="7" max="7" width="17.3984375" bestFit="1" customWidth="1"/>
    <col min="8" max="8" width="12.69921875" bestFit="1" customWidth="1"/>
    <col min="9" max="9" width="12.09765625" bestFit="1" customWidth="1"/>
    <col min="10" max="10" width="14.69921875" style="7" bestFit="1" customWidth="1"/>
    <col min="11" max="11" width="14" style="7" bestFit="1" customWidth="1"/>
    <col min="12" max="12" width="15.3984375" bestFit="1" customWidth="1"/>
    <col min="13" max="13" width="17.19921875" bestFit="1" customWidth="1"/>
    <col min="14" max="16" width="17.19921875" style="7" customWidth="1"/>
    <col min="17" max="17" width="12.3984375" style="7" hidden="1" customWidth="1"/>
    <col min="18" max="18" width="12.3984375" hidden="1" customWidth="1"/>
    <col min="19" max="21" width="14.09765625" hidden="1" customWidth="1"/>
    <col min="22" max="22" width="12.3984375" hidden="1" customWidth="1"/>
    <col min="23" max="25" width="14.09765625" hidden="1" customWidth="1"/>
    <col min="26" max="26" width="5" hidden="1" customWidth="1"/>
  </cols>
  <sheetData>
    <row r="1" spans="1:27" s="7" customFormat="1" ht="27.6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27" s="1" customFormat="1" ht="27.6">
      <c r="A2" s="4" t="s">
        <v>27</v>
      </c>
      <c r="B2" s="4"/>
      <c r="J2" s="7"/>
      <c r="K2" s="7"/>
      <c r="N2" s="7"/>
      <c r="O2" s="7"/>
      <c r="P2" s="7"/>
      <c r="Q2" s="7"/>
    </row>
    <row r="3" spans="1:27">
      <c r="A3" s="2" t="s">
        <v>28</v>
      </c>
      <c r="B3" s="2" t="s">
        <v>13</v>
      </c>
      <c r="C3" s="18" t="s">
        <v>0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39</v>
      </c>
      <c r="I3" s="9" t="s">
        <v>40</v>
      </c>
      <c r="J3" s="9" t="s">
        <v>49</v>
      </c>
      <c r="K3" s="9" t="s">
        <v>50</v>
      </c>
      <c r="L3" s="10" t="s">
        <v>43</v>
      </c>
      <c r="M3" s="10" t="s">
        <v>6</v>
      </c>
      <c r="N3" s="10" t="s">
        <v>41</v>
      </c>
      <c r="O3" s="10" t="s">
        <v>51</v>
      </c>
      <c r="P3" s="10" t="s">
        <v>19</v>
      </c>
      <c r="Q3" s="19" t="s">
        <v>1</v>
      </c>
      <c r="R3" s="2" t="s">
        <v>7</v>
      </c>
      <c r="S3" s="3" t="s">
        <v>8</v>
      </c>
      <c r="T3" s="3" t="s">
        <v>9</v>
      </c>
      <c r="U3" s="3" t="s">
        <v>10</v>
      </c>
      <c r="V3" s="2" t="s">
        <v>7</v>
      </c>
      <c r="W3" s="3" t="s">
        <v>8</v>
      </c>
      <c r="X3" s="3" t="s">
        <v>9</v>
      </c>
      <c r="Y3" s="3" t="s">
        <v>10</v>
      </c>
      <c r="Z3" s="2" t="s">
        <v>11</v>
      </c>
      <c r="AA3" s="1"/>
    </row>
    <row r="4" spans="1:27">
      <c r="A4" s="6" t="s">
        <v>12</v>
      </c>
      <c r="B4" s="6" t="s">
        <v>14</v>
      </c>
      <c r="C4" s="17" t="s">
        <v>15</v>
      </c>
      <c r="D4" s="53">
        <v>1</v>
      </c>
      <c r="E4" s="51" t="s">
        <v>16</v>
      </c>
      <c r="F4" s="6" t="s">
        <v>17</v>
      </c>
      <c r="G4" s="6" t="s">
        <v>18</v>
      </c>
      <c r="H4" s="5">
        <v>513</v>
      </c>
      <c r="I4" s="14">
        <f>H4*0.3025</f>
        <v>155.1825</v>
      </c>
      <c r="J4" s="25">
        <v>100</v>
      </c>
      <c r="K4" s="14">
        <f t="shared" ref="K4:K12" si="0">J4*0.3025</f>
        <v>30.25</v>
      </c>
      <c r="L4" s="15"/>
      <c r="M4" s="13"/>
      <c r="N4" s="24" t="s">
        <v>42</v>
      </c>
      <c r="O4" s="24" t="s">
        <v>52</v>
      </c>
      <c r="P4" s="63"/>
      <c r="Q4" s="11"/>
    </row>
    <row r="5" spans="1:27">
      <c r="A5" s="9" t="s">
        <v>29</v>
      </c>
      <c r="B5" s="9" t="s">
        <v>35</v>
      </c>
      <c r="D5" s="53"/>
      <c r="E5" s="51"/>
      <c r="F5" s="6" t="s">
        <v>21</v>
      </c>
      <c r="G5" s="6" t="s">
        <v>18</v>
      </c>
      <c r="H5" s="5">
        <v>200</v>
      </c>
      <c r="I5" s="14">
        <f>H5*0.3025</f>
        <v>60.5</v>
      </c>
      <c r="J5" s="25">
        <v>100</v>
      </c>
      <c r="K5" s="14">
        <f t="shared" si="0"/>
        <v>30.25</v>
      </c>
      <c r="L5" s="12"/>
      <c r="M5" s="12"/>
      <c r="N5" s="24" t="s">
        <v>42</v>
      </c>
      <c r="O5" s="24" t="s">
        <v>52</v>
      </c>
      <c r="P5" s="63"/>
    </row>
    <row r="6" spans="1:27">
      <c r="A6" s="21" t="s">
        <v>30</v>
      </c>
      <c r="B6" s="21" t="s">
        <v>36</v>
      </c>
      <c r="D6" s="53"/>
      <c r="E6" s="53" t="s">
        <v>22</v>
      </c>
      <c r="F6" s="53"/>
      <c r="G6" s="53"/>
      <c r="H6" s="12">
        <f>H4+H5</f>
        <v>713</v>
      </c>
      <c r="I6" s="14">
        <f>H6*0.3025</f>
        <v>215.6825</v>
      </c>
      <c r="J6" s="12">
        <f>J4+J5</f>
        <v>200</v>
      </c>
      <c r="K6" s="14">
        <f t="shared" si="0"/>
        <v>60.5</v>
      </c>
      <c r="L6" s="16">
        <v>10000000000</v>
      </c>
      <c r="M6" s="13">
        <f>L6/I6</f>
        <v>46364447.741471842</v>
      </c>
      <c r="N6" s="26"/>
      <c r="O6" s="26"/>
      <c r="P6" s="63"/>
    </row>
    <row r="7" spans="1:27">
      <c r="A7" s="9" t="s">
        <v>32</v>
      </c>
      <c r="B7" s="9" t="s">
        <v>31</v>
      </c>
      <c r="C7" s="9" t="s">
        <v>37</v>
      </c>
      <c r="D7" s="8">
        <v>2</v>
      </c>
      <c r="E7" s="6" t="s">
        <v>16</v>
      </c>
      <c r="F7" s="6" t="s">
        <v>17</v>
      </c>
      <c r="G7" s="6" t="s">
        <v>18</v>
      </c>
      <c r="H7" s="5">
        <v>513</v>
      </c>
      <c r="I7" s="14">
        <f>H7*0.3025</f>
        <v>155.1825</v>
      </c>
      <c r="J7" s="25">
        <v>300</v>
      </c>
      <c r="K7" s="14">
        <f t="shared" si="0"/>
        <v>90.75</v>
      </c>
      <c r="L7" s="16">
        <v>10000000000</v>
      </c>
      <c r="M7" s="13">
        <f>L7/I7</f>
        <v>64440255.827815637</v>
      </c>
      <c r="N7" s="24" t="s">
        <v>42</v>
      </c>
      <c r="O7" s="24" t="s">
        <v>52</v>
      </c>
      <c r="P7" s="12"/>
    </row>
    <row r="8" spans="1:27">
      <c r="A8" s="21" t="s">
        <v>34</v>
      </c>
      <c r="B8" s="22" t="s">
        <v>33</v>
      </c>
      <c r="C8" s="23" t="s">
        <v>38</v>
      </c>
      <c r="D8" s="53">
        <v>3</v>
      </c>
      <c r="E8" s="51" t="s">
        <v>16</v>
      </c>
      <c r="F8" s="6" t="s">
        <v>23</v>
      </c>
      <c r="G8" s="6" t="s">
        <v>18</v>
      </c>
      <c r="H8" s="5">
        <v>100</v>
      </c>
      <c r="I8" s="14">
        <f t="shared" ref="I8:K13" si="1">H8*0.3025</f>
        <v>30.25</v>
      </c>
      <c r="J8" s="25">
        <v>200</v>
      </c>
      <c r="K8" s="14">
        <f t="shared" si="0"/>
        <v>60.5</v>
      </c>
      <c r="L8" s="12"/>
      <c r="M8" s="12"/>
      <c r="N8" s="24" t="s">
        <v>44</v>
      </c>
      <c r="O8" s="24" t="s">
        <v>53</v>
      </c>
      <c r="P8" s="53"/>
    </row>
    <row r="9" spans="1:27">
      <c r="D9" s="53"/>
      <c r="E9" s="51"/>
      <c r="F9" s="6" t="s">
        <v>24</v>
      </c>
      <c r="G9" s="6" t="s">
        <v>18</v>
      </c>
      <c r="H9" s="5">
        <v>200</v>
      </c>
      <c r="I9" s="14">
        <f t="shared" si="1"/>
        <v>60.5</v>
      </c>
      <c r="J9" s="25">
        <v>100</v>
      </c>
      <c r="K9" s="14">
        <f t="shared" si="0"/>
        <v>30.25</v>
      </c>
      <c r="L9" s="12"/>
      <c r="M9" s="12"/>
      <c r="N9" s="24" t="s">
        <v>48</v>
      </c>
      <c r="O9" s="24" t="s">
        <v>54</v>
      </c>
      <c r="P9" s="53"/>
    </row>
    <row r="10" spans="1:27">
      <c r="D10" s="53"/>
      <c r="E10" s="51"/>
      <c r="F10" s="6" t="s">
        <v>25</v>
      </c>
      <c r="G10" s="6" t="s">
        <v>18</v>
      </c>
      <c r="H10" s="5">
        <v>300</v>
      </c>
      <c r="I10" s="14">
        <f t="shared" si="1"/>
        <v>90.75</v>
      </c>
      <c r="J10" s="25">
        <v>100</v>
      </c>
      <c r="K10" s="14">
        <f t="shared" si="0"/>
        <v>30.25</v>
      </c>
      <c r="L10" s="12"/>
      <c r="M10" s="12"/>
      <c r="N10" s="24" t="s">
        <v>45</v>
      </c>
      <c r="O10" s="24" t="s">
        <v>55</v>
      </c>
      <c r="P10" s="53"/>
    </row>
    <row r="11" spans="1:27">
      <c r="D11" s="53"/>
      <c r="E11" s="51"/>
      <c r="F11" s="6" t="s">
        <v>17</v>
      </c>
      <c r="G11" s="6" t="s">
        <v>18</v>
      </c>
      <c r="H11" s="5">
        <v>400</v>
      </c>
      <c r="I11" s="14">
        <f t="shared" si="1"/>
        <v>121</v>
      </c>
      <c r="J11" s="25">
        <v>100</v>
      </c>
      <c r="K11" s="14">
        <f t="shared" si="0"/>
        <v>30.25</v>
      </c>
      <c r="L11" s="12"/>
      <c r="M11" s="12"/>
      <c r="N11" s="24" t="s">
        <v>46</v>
      </c>
      <c r="O11" s="24" t="s">
        <v>56</v>
      </c>
      <c r="P11" s="53"/>
    </row>
    <row r="12" spans="1:27">
      <c r="D12" s="53"/>
      <c r="E12" s="51"/>
      <c r="F12" s="6" t="s">
        <v>20</v>
      </c>
      <c r="G12" s="6" t="s">
        <v>18</v>
      </c>
      <c r="H12" s="5">
        <v>500</v>
      </c>
      <c r="I12" s="14">
        <f t="shared" si="1"/>
        <v>151.25</v>
      </c>
      <c r="J12" s="25">
        <v>100</v>
      </c>
      <c r="K12" s="14">
        <f t="shared" si="0"/>
        <v>30.25</v>
      </c>
      <c r="L12" s="12"/>
      <c r="M12" s="12"/>
      <c r="N12" s="24" t="s">
        <v>47</v>
      </c>
      <c r="O12" s="24" t="s">
        <v>57</v>
      </c>
      <c r="P12" s="53"/>
    </row>
    <row r="13" spans="1:27">
      <c r="D13" s="53"/>
      <c r="E13" s="53" t="s">
        <v>22</v>
      </c>
      <c r="F13" s="53"/>
      <c r="G13" s="53"/>
      <c r="H13" s="12">
        <f>SUM(H8:H12)</f>
        <v>1500</v>
      </c>
      <c r="I13" s="14">
        <f t="shared" si="1"/>
        <v>453.75</v>
      </c>
      <c r="J13" s="12">
        <f>SUM(J8:J12)</f>
        <v>600</v>
      </c>
      <c r="K13" s="14">
        <f t="shared" si="1"/>
        <v>181.5</v>
      </c>
      <c r="L13" s="16">
        <v>10000000000</v>
      </c>
      <c r="M13" s="13">
        <f>L13/I13</f>
        <v>22038567.493112948</v>
      </c>
      <c r="N13" s="13"/>
      <c r="O13" s="13"/>
      <c r="P13" s="53"/>
    </row>
  </sheetData>
  <mergeCells count="9">
    <mergeCell ref="A1:P1"/>
    <mergeCell ref="E8:E12"/>
    <mergeCell ref="E13:G13"/>
    <mergeCell ref="D8:D13"/>
    <mergeCell ref="P8:P13"/>
    <mergeCell ref="E6:G6"/>
    <mergeCell ref="D4:D6"/>
    <mergeCell ref="P4:P6"/>
    <mergeCell ref="E4:E5"/>
  </mergeCells>
  <phoneticPr fontId="2" type="noConversion"/>
  <hyperlinks>
    <hyperlink ref="C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2020-02-13T04:21:40Z</dcterms:created>
  <dcterms:modified xsi:type="dcterms:W3CDTF">2020-05-18T04:17:51Z</dcterms:modified>
</cp:coreProperties>
</file>