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사업관리본부\02_2 서울리츠 제2호_소규모 시유지 개발\서울리츠_소규모 시유지\공사\입찰서류\업로드폴더\"/>
    </mc:Choice>
  </mc:AlternateContent>
  <bookViews>
    <workbookView xWindow="240" yWindow="216" windowWidth="11832" windowHeight="7800" tabRatio="899" activeTab="1"/>
  </bookViews>
  <sheets>
    <sheet name="평가 의결서" sheetId="14" r:id="rId1"/>
    <sheet name="가격점수 범위" sheetId="15" r:id="rId2"/>
  </sheets>
  <definedNames>
    <definedName name="_xlnm.Print_Area" localSheetId="0">'평가 의결서'!$A$1:$G$22</definedName>
  </definedNames>
  <calcPr calcId="162913"/>
</workbook>
</file>

<file path=xl/calcChain.xml><?xml version="1.0" encoding="utf-8"?>
<calcChain xmlns="http://schemas.openxmlformats.org/spreadsheetml/2006/main">
  <c r="D15" i="15" l="1"/>
  <c r="E15" i="15" s="1"/>
  <c r="D17" i="15"/>
  <c r="E17" i="15" s="1"/>
  <c r="E36" i="15" l="1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6" i="15"/>
  <c r="E14" i="15"/>
  <c r="E13" i="15"/>
  <c r="E12" i="15"/>
  <c r="E11" i="15"/>
  <c r="E10" i="15"/>
  <c r="E9" i="15"/>
  <c r="E8" i="15"/>
  <c r="E7" i="15"/>
  <c r="E6" i="15"/>
  <c r="E5" i="15"/>
  <c r="E4" i="15"/>
  <c r="D21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0" i="15"/>
  <c r="D19" i="15"/>
  <c r="D18" i="15"/>
  <c r="D16" i="15"/>
  <c r="D14" i="15"/>
  <c r="D13" i="15"/>
  <c r="D12" i="15"/>
  <c r="D11" i="15"/>
  <c r="D10" i="15"/>
  <c r="D9" i="15"/>
  <c r="D8" i="15"/>
  <c r="D7" i="15"/>
  <c r="D6" i="15"/>
  <c r="D5" i="15"/>
  <c r="D4" i="15"/>
  <c r="F14" i="14" l="1"/>
  <c r="E14" i="14"/>
  <c r="D14" i="14"/>
  <c r="E13" i="14"/>
  <c r="E11" i="14"/>
  <c r="F11" i="14" l="1"/>
  <c r="D11" i="14"/>
  <c r="C11" i="14"/>
  <c r="AP11" i="14"/>
  <c r="AM11" i="14"/>
  <c r="AJ11" i="14"/>
  <c r="AG11" i="14"/>
  <c r="AD11" i="14"/>
  <c r="AA11" i="14"/>
  <c r="V8" i="14"/>
  <c r="T8" i="14"/>
  <c r="R8" i="14"/>
  <c r="F13" i="14" l="1"/>
  <c r="D13" i="14" l="1"/>
  <c r="C13" i="14"/>
  <c r="C14" i="14" l="1"/>
</calcChain>
</file>

<file path=xl/sharedStrings.xml><?xml version="1.0" encoding="utf-8"?>
<sst xmlns="http://schemas.openxmlformats.org/spreadsheetml/2006/main" count="85" uniqueCount="62">
  <si>
    <t>구  분</t>
    <phoneticPr fontId="1" type="noConversion"/>
  </si>
  <si>
    <t>비  고</t>
    <phoneticPr fontId="1" type="noConversion"/>
  </si>
  <si>
    <t>업체별 평가점수</t>
    <phoneticPr fontId="1" type="noConversion"/>
  </si>
  <si>
    <t>소  계</t>
    <phoneticPr fontId="1" type="noConversion"/>
  </si>
  <si>
    <t>참여업체 확인</t>
    <phoneticPr fontId="1" type="noConversion"/>
  </si>
  <si>
    <t>낙 찰 자</t>
    <phoneticPr fontId="1" type="noConversion"/>
  </si>
  <si>
    <t>◎ 평가결과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</si>
  <si>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</si>
  <si>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</si>
  <si>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</si>
  <si>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◎ 입찰명 : 약수경로당 복합화 및 소규모 행복주택 건설공사</t>
    <phoneticPr fontId="1" type="noConversion"/>
  </si>
  <si>
    <t>수행능력 평가
(15)</t>
    <phoneticPr fontId="1" type="noConversion"/>
  </si>
  <si>
    <t>부채비율
(7)</t>
    <phoneticPr fontId="1" type="noConversion"/>
  </si>
  <si>
    <t>영업기간
(1)</t>
    <phoneticPr fontId="1" type="noConversion"/>
  </si>
  <si>
    <t>유동비율
(7)</t>
    <phoneticPr fontId="1" type="noConversion"/>
  </si>
  <si>
    <t>경영상태
(15)</t>
    <phoneticPr fontId="1" type="noConversion"/>
  </si>
  <si>
    <t>가격평가
(70)</t>
    <phoneticPr fontId="1" type="noConversion"/>
  </si>
  <si>
    <t>합    계
(100)</t>
    <phoneticPr fontId="1" type="noConversion"/>
  </si>
  <si>
    <t>100% 이상</t>
  </si>
  <si>
    <t>90% 이상</t>
  </si>
  <si>
    <t>80% 이상</t>
  </si>
  <si>
    <t>70% 이상</t>
  </si>
  <si>
    <t>60% 이상</t>
  </si>
  <si>
    <t>수행능력평가(15점)</t>
    <phoneticPr fontId="1" type="noConversion"/>
  </si>
  <si>
    <t>부채비율(7)</t>
    <phoneticPr fontId="1" type="noConversion"/>
  </si>
  <si>
    <t>50% 미만</t>
  </si>
  <si>
    <t>75% 미만</t>
  </si>
  <si>
    <t>100% 미만</t>
  </si>
  <si>
    <t>125% 미만</t>
  </si>
  <si>
    <t>125% 이상</t>
  </si>
  <si>
    <t>150% 이상</t>
  </si>
  <si>
    <t>120% 이상</t>
  </si>
  <si>
    <t>70% 미만</t>
  </si>
  <si>
    <t>유동비율(7)</t>
    <phoneticPr fontId="1" type="noConversion"/>
  </si>
  <si>
    <t>3년 이상</t>
  </si>
  <si>
    <t>3년 미만</t>
  </si>
  <si>
    <t>영업기간(1)</t>
    <phoneticPr fontId="1" type="noConversion"/>
  </si>
  <si>
    <t>가격점수(70)</t>
    <phoneticPr fontId="1" type="noConversion"/>
  </si>
  <si>
    <t>기준가격</t>
    <phoneticPr fontId="1" type="noConversion"/>
  </si>
  <si>
    <t>실적</t>
    <phoneticPr fontId="1" type="noConversion"/>
  </si>
  <si>
    <t>비율</t>
    <phoneticPr fontId="1" type="noConversion"/>
  </si>
  <si>
    <t>타인자본/자기자본</t>
    <phoneticPr fontId="1" type="noConversion"/>
  </si>
  <si>
    <t>타인자본</t>
    <phoneticPr fontId="1" type="noConversion"/>
  </si>
  <si>
    <t>유동자산</t>
    <phoneticPr fontId="1" type="noConversion"/>
  </si>
  <si>
    <t>유동부채</t>
    <phoneticPr fontId="1" type="noConversion"/>
  </si>
  <si>
    <t>유동자산/유동부채</t>
    <phoneticPr fontId="1" type="noConversion"/>
  </si>
  <si>
    <t>유동비율</t>
    <phoneticPr fontId="1" type="noConversion"/>
  </si>
  <si>
    <t>자기자본</t>
    <phoneticPr fontId="1" type="noConversion"/>
  </si>
  <si>
    <t>부채비율</t>
    <phoneticPr fontId="1" type="noConversion"/>
  </si>
  <si>
    <t>A</t>
    <phoneticPr fontId="1" type="noConversion"/>
  </si>
  <si>
    <t>업체별 심사결과</t>
    <phoneticPr fontId="1" type="noConversion"/>
  </si>
  <si>
    <t>주식회사 서울리츠임대주택제2호위탁관리부동산투자회사</t>
    <phoneticPr fontId="1" type="noConversion"/>
  </si>
  <si>
    <t>약수경로당 행복주택 복합화 및 소규모 행복주택 건설공사 입찰 평가결과 상기와 같이 결정되었음을 의결합니다.</t>
    <phoneticPr fontId="1" type="noConversion"/>
  </si>
  <si>
    <t>적격심사 평가의결서</t>
    <phoneticPr fontId="1" type="noConversion"/>
  </si>
  <si>
    <t>C</t>
    <phoneticPr fontId="1" type="noConversion"/>
  </si>
  <si>
    <t>D</t>
    <phoneticPr fontId="1" type="noConversion"/>
  </si>
  <si>
    <t>2019년    11월   08일</t>
    <phoneticPr fontId="1" type="noConversion"/>
  </si>
  <si>
    <t>[입찰가격에 따른 점수 범위]</t>
    <phoneticPr fontId="1" type="noConversion"/>
  </si>
  <si>
    <t>예정가격</t>
    <phoneticPr fontId="1" type="noConversion"/>
  </si>
  <si>
    <t>입찰가격(원)</t>
    <phoneticPr fontId="1" type="noConversion"/>
  </si>
  <si>
    <t>입찰가격/예정가격</t>
    <phoneticPr fontId="1" type="noConversion"/>
  </si>
  <si>
    <t>가격점수(점)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</si>
</sst>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0.00_ "/>
    <numFmt numFmtId="178" formatCode="_-* #,##0.00000_-;\-* #,##0.00000_-;_-* &quot;-&quot;?????_-;_-@_-"/>
    <numFmt numFmtId="179" formatCode="#,##0.00000"/>
    <numFmt numFmtId="180" formatCode="0.0000_);[Red]\(0.0000\)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체"/>
      <family val="3"/>
      <charset val="129"/>
    </font>
    <font>
      <sz val="12"/>
      <color theme="1"/>
      <name val="돋움체"/>
      <family val="3"/>
      <charset val="129"/>
    </font>
    <font>
      <b/>
      <sz val="11"/>
      <color theme="1"/>
      <name val="돋움체"/>
      <family val="3"/>
      <charset val="129"/>
    </font>
    <font>
      <sz val="10"/>
      <color rgb="FF000000"/>
      <name val="휴먼명조"/>
      <charset val="129"/>
    </font>
    <font>
      <sz val="11"/>
      <color rgb="FFFF0000"/>
      <name val="돋움체"/>
      <family val="3"/>
      <charset val="129"/>
    </font>
    <font>
      <b/>
      <u/>
      <sz val="20"/>
      <color theme="1"/>
      <name val="휴먼고딕"/>
      <family val="3"/>
      <charset val="129"/>
    </font>
    <font>
      <sz val="11"/>
      <color theme="1"/>
      <name val="휴먼고딕"/>
      <charset val="129"/>
    </font>
    <font>
      <b/>
      <sz val="14"/>
      <color theme="1"/>
      <name val="휴먼고딕"/>
      <charset val="129"/>
    </font>
    <font>
      <b/>
      <sz val="12"/>
      <color theme="1"/>
      <name val="휴먼고딕"/>
      <charset val="129"/>
    </font>
    <font>
      <sz val="12"/>
      <color theme="1"/>
      <name val="휴먼고딕"/>
      <charset val="129"/>
    </font>
    <font>
      <sz val="14"/>
      <color theme="1"/>
      <name val="휴먼고딕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177" fontId="11" fillId="0" borderId="4" xfId="0" applyNumberFormat="1" applyFont="1" applyBorder="1" applyAlignment="1">
      <alignment horizontal="center" vertical="center"/>
    </xf>
    <xf numFmtId="177" fontId="11" fillId="0" borderId="27" xfId="0" applyNumberFormat="1" applyFont="1" applyBorder="1" applyAlignment="1">
      <alignment horizontal="center" vertical="center"/>
    </xf>
    <xf numFmtId="176" fontId="11" fillId="0" borderId="16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177" fontId="11" fillId="0" borderId="2" xfId="0" applyNumberFormat="1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/>
    </xf>
    <xf numFmtId="176" fontId="11" fillId="0" borderId="14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177" fontId="10" fillId="0" borderId="5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6" fontId="10" fillId="0" borderId="20" xfId="0" applyNumberFormat="1" applyFont="1" applyBorder="1" applyAlignment="1">
      <alignment horizontal="center" vertical="center"/>
    </xf>
    <xf numFmtId="176" fontId="10" fillId="0" borderId="23" xfId="0" applyNumberFormat="1" applyFont="1" applyBorder="1" applyAlignment="1">
      <alignment horizontal="center" vertical="center"/>
    </xf>
    <xf numFmtId="176" fontId="10" fillId="0" borderId="24" xfId="0" applyNumberFormat="1" applyFont="1" applyBorder="1" applyAlignment="1">
      <alignment horizontal="center" vertical="center"/>
    </xf>
    <xf numFmtId="176" fontId="11" fillId="0" borderId="21" xfId="0" applyNumberFormat="1" applyFont="1" applyBorder="1" applyAlignment="1">
      <alignment horizontal="center" vertical="center"/>
    </xf>
    <xf numFmtId="176" fontId="11" fillId="0" borderId="28" xfId="0" applyNumberFormat="1" applyFont="1" applyBorder="1" applyAlignment="1">
      <alignment horizontal="center" vertical="center"/>
    </xf>
    <xf numFmtId="176" fontId="11" fillId="0" borderId="22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quotePrefix="1" applyFont="1">
      <alignment vertical="center"/>
    </xf>
    <xf numFmtId="0" fontId="15" fillId="0" borderId="0" xfId="0" applyFont="1" applyAlignment="1">
      <alignment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5" xfId="0" applyFont="1" applyFill="1" applyBorder="1" applyAlignment="1">
      <alignment horizontal="center" vertical="center"/>
    </xf>
    <xf numFmtId="0" fontId="14" fillId="3" borderId="36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>
      <alignment vertical="center"/>
    </xf>
    <xf numFmtId="3" fontId="13" fillId="0" borderId="38" xfId="0" applyNumberFormat="1" applyFont="1" applyBorder="1">
      <alignment vertical="center"/>
    </xf>
    <xf numFmtId="178" fontId="13" fillId="0" borderId="38" xfId="0" applyNumberFormat="1" applyFont="1" applyBorder="1">
      <alignment vertical="center"/>
    </xf>
    <xf numFmtId="3" fontId="13" fillId="0" borderId="0" xfId="0" applyNumberFormat="1" applyFont="1" applyAlignment="1">
      <alignment horizontal="center" vertical="center"/>
    </xf>
    <xf numFmtId="3" fontId="13" fillId="0" borderId="41" xfId="0" applyNumberFormat="1" applyFont="1" applyBorder="1">
      <alignment vertical="center"/>
    </xf>
    <xf numFmtId="178" fontId="13" fillId="0" borderId="41" xfId="0" applyNumberFormat="1" applyFont="1" applyBorder="1">
      <alignment vertical="center"/>
    </xf>
    <xf numFmtId="3" fontId="13" fillId="0" borderId="41" xfId="0" applyNumberFormat="1" applyFont="1" applyFill="1" applyBorder="1">
      <alignment vertical="center"/>
    </xf>
    <xf numFmtId="178" fontId="13" fillId="0" borderId="41" xfId="0" applyNumberFormat="1" applyFont="1" applyFill="1" applyBorder="1">
      <alignment vertical="center"/>
    </xf>
    <xf numFmtId="3" fontId="13" fillId="0" borderId="0" xfId="0" applyNumberFormat="1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3" fontId="13" fillId="0" borderId="44" xfId="0" applyNumberFormat="1" applyFont="1" applyFill="1" applyBorder="1">
      <alignment vertical="center"/>
    </xf>
    <xf numFmtId="178" fontId="13" fillId="0" borderId="44" xfId="0" applyNumberFormat="1" applyFont="1" applyFill="1" applyBorder="1">
      <alignment vertical="center"/>
    </xf>
    <xf numFmtId="179" fontId="13" fillId="0" borderId="0" xfId="0" applyNumberFormat="1" applyFont="1">
      <alignment vertical="center"/>
    </xf>
    <xf numFmtId="180" fontId="13" fillId="0" borderId="39" xfId="0" applyNumberFormat="1" applyFont="1" applyBorder="1">
      <alignment vertical="center"/>
    </xf>
    <xf numFmtId="180" fontId="13" fillId="0" borderId="42" xfId="0" applyNumberFormat="1" applyFont="1" applyBorder="1">
      <alignment vertical="center"/>
    </xf>
    <xf numFmtId="180" fontId="13" fillId="0" borderId="42" xfId="0" applyNumberFormat="1" applyFont="1" applyFill="1" applyBorder="1">
      <alignment vertical="center"/>
    </xf>
    <xf numFmtId="180" fontId="13" fillId="0" borderId="45" xfId="0" applyNumberFormat="1" applyFont="1" applyFill="1" applyBorder="1">
      <alignment vertical="center"/>
    </xf>
    <xf numFmtId="3" fontId="17" fillId="0" borderId="41" xfId="0" applyNumberFormat="1" applyFont="1" applyFill="1" applyBorder="1">
      <alignment vertical="center"/>
    </xf>
    <xf numFmtId="178" fontId="17" fillId="0" borderId="41" xfId="0" applyNumberFormat="1" applyFont="1" applyFill="1" applyBorder="1">
      <alignment vertical="center"/>
    </xf>
    <xf numFmtId="180" fontId="17" fillId="0" borderId="42" xfId="0" applyNumberFormat="1" applyFont="1" applyFill="1" applyBorder="1">
      <alignment vertical="center"/>
    </xf>
    <xf numFmtId="3" fontId="16" fillId="2" borderId="41" xfId="0" applyNumberFormat="1" applyFont="1" applyFill="1" applyBorder="1">
      <alignment vertical="center"/>
    </xf>
    <xf numFmtId="178" fontId="16" fillId="2" borderId="41" xfId="0" applyNumberFormat="1" applyFont="1" applyFill="1" applyBorder="1">
      <alignment vertical="center"/>
    </xf>
    <xf numFmtId="180" fontId="16" fillId="2" borderId="42" xfId="0" applyNumberFormat="1" applyFont="1" applyFill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 indent="1"/>
    </xf>
    <xf numFmtId="0" fontId="10" fillId="0" borderId="2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13" fillId="0" borderId="37" xfId="0" applyNumberFormat="1" applyFont="1" applyBorder="1" applyAlignment="1">
      <alignment horizontal="center" vertical="center"/>
    </xf>
    <xf numFmtId="3" fontId="13" fillId="0" borderId="40" xfId="0" applyNumberFormat="1" applyFont="1" applyBorder="1" applyAlignment="1">
      <alignment horizontal="center" vertical="center"/>
    </xf>
    <xf numFmtId="3" fontId="13" fillId="0" borderId="43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P22"/>
  <sheetViews>
    <sheetView view="pageBreakPreview" zoomScale="90" zoomScaleNormal="100" zoomScaleSheetLayoutView="90" workbookViewId="0">
      <selection activeCell="C5" sqref="C5:F5"/>
    </sheetView>
  </sheetViews>
  <sheetFormatPr defaultColWidth="9" defaultRowHeight="14.4" x14ac:dyDescent="0.4"/>
  <cols>
    <col min="1" max="1" width="12.69921875" style="2" customWidth="1"/>
    <col min="2" max="2" width="14.5" style="2" customWidth="1"/>
    <col min="3" max="4" width="13.69921875" style="2" customWidth="1"/>
    <col min="5" max="6" width="13.69921875" style="8" customWidth="1"/>
    <col min="7" max="7" width="11" style="2" customWidth="1"/>
    <col min="8" max="9" width="9" style="2"/>
    <col min="10" max="10" width="15.19921875" style="2" customWidth="1"/>
    <col min="11" max="16" width="14" style="2" bestFit="1" customWidth="1"/>
    <col min="17" max="17" width="14.19921875" style="2" bestFit="1" customWidth="1"/>
    <col min="18" max="18" width="9" style="2"/>
    <col min="19" max="19" width="12.19921875" style="2" bestFit="1" customWidth="1"/>
    <col min="20" max="20" width="9" style="2"/>
    <col min="21" max="21" width="12.19921875" style="2" bestFit="1" customWidth="1"/>
    <col min="22" max="24" width="9" style="2"/>
    <col min="25" max="27" width="9" style="8"/>
    <col min="28" max="16384" width="9" style="2"/>
  </cols>
  <sheetData>
    <row r="1" spans="1:42" ht="50.1" customHeight="1" x14ac:dyDescent="0.4">
      <c r="A1" s="79" t="s">
        <v>53</v>
      </c>
      <c r="B1" s="79"/>
      <c r="C1" s="79"/>
      <c r="D1" s="79"/>
      <c r="E1" s="79"/>
      <c r="F1" s="79"/>
      <c r="G1" s="79"/>
    </row>
    <row r="2" spans="1:42" x14ac:dyDescent="0.4">
      <c r="A2" s="18"/>
      <c r="B2" s="18"/>
      <c r="C2" s="18"/>
      <c r="D2" s="18"/>
      <c r="E2" s="18"/>
      <c r="F2" s="18"/>
      <c r="G2" s="18"/>
    </row>
    <row r="3" spans="1:42" ht="43.5" customHeight="1" x14ac:dyDescent="0.4">
      <c r="A3" s="19" t="s">
        <v>10</v>
      </c>
      <c r="B3" s="19"/>
      <c r="C3" s="18"/>
      <c r="D3" s="18"/>
      <c r="E3" s="18"/>
      <c r="F3" s="18"/>
      <c r="G3" s="18"/>
    </row>
    <row r="4" spans="1:42" ht="43.5" customHeight="1" thickBot="1" x14ac:dyDescent="0.45">
      <c r="A4" s="19" t="s">
        <v>6</v>
      </c>
      <c r="B4" s="19"/>
      <c r="C4" s="18"/>
      <c r="D4" s="18"/>
      <c r="E4" s="18"/>
      <c r="F4" s="18"/>
      <c r="G4" s="18"/>
    </row>
    <row r="5" spans="1:42" ht="30" customHeight="1" x14ac:dyDescent="0.4">
      <c r="A5" s="82" t="s">
        <v>0</v>
      </c>
      <c r="B5" s="83"/>
      <c r="C5" s="95" t="s">
        <v>2</v>
      </c>
      <c r="D5" s="96"/>
      <c r="E5" s="96"/>
      <c r="F5" s="97"/>
      <c r="G5" s="80" t="s">
        <v>1</v>
      </c>
    </row>
    <row r="6" spans="1:42" ht="30" customHeight="1" thickBot="1" x14ac:dyDescent="0.45">
      <c r="A6" s="84"/>
      <c r="B6" s="85"/>
      <c r="C6" s="20" t="s">
        <v>7</v>
      </c>
      <c r="D6" s="20" t="s">
        <v>8</v>
      </c>
      <c r="E6" s="21" t="s">
        <v>54</v>
      </c>
      <c r="F6" s="21" t="s">
        <v>55</v>
      </c>
      <c r="G6" s="81"/>
      <c r="J6" s="13" t="s">
        <v>23</v>
      </c>
      <c r="P6" s="7" t="s">
        <v>50</v>
      </c>
      <c r="Q6" s="73" t="s">
        <v>7</v>
      </c>
      <c r="R6" s="74"/>
      <c r="S6" s="73" t="s">
        <v>8</v>
      </c>
      <c r="T6" s="74"/>
      <c r="U6" s="73" t="s">
        <v>9</v>
      </c>
      <c r="V6" s="74"/>
    </row>
    <row r="7" spans="1:42" ht="45" customHeight="1" thickTop="1" x14ac:dyDescent="0.4">
      <c r="A7" s="98" t="s">
        <v>11</v>
      </c>
      <c r="B7" s="99"/>
      <c r="C7" s="22"/>
      <c r="D7" s="22"/>
      <c r="E7" s="23"/>
      <c r="F7" s="23"/>
      <c r="G7" s="24"/>
      <c r="J7" s="9" t="s">
        <v>18</v>
      </c>
      <c r="K7" s="9" t="s">
        <v>19</v>
      </c>
      <c r="L7" s="9" t="s">
        <v>20</v>
      </c>
      <c r="M7" s="9" t="s">
        <v>21</v>
      </c>
      <c r="N7" s="9" t="s">
        <v>22</v>
      </c>
      <c r="P7" s="7" t="s">
        <v>38</v>
      </c>
      <c r="Q7" s="7" t="s">
        <v>39</v>
      </c>
      <c r="R7" s="7" t="s">
        <v>40</v>
      </c>
      <c r="S7" s="7" t="s">
        <v>39</v>
      </c>
      <c r="T7" s="7" t="s">
        <v>40</v>
      </c>
      <c r="U7" s="7" t="s">
        <v>39</v>
      </c>
      <c r="V7" s="7" t="s">
        <v>40</v>
      </c>
    </row>
    <row r="8" spans="1:42" ht="45" customHeight="1" x14ac:dyDescent="0.4">
      <c r="A8" s="100" t="s">
        <v>15</v>
      </c>
      <c r="B8" s="25" t="s">
        <v>12</v>
      </c>
      <c r="C8" s="26"/>
      <c r="D8" s="26"/>
      <c r="E8" s="27"/>
      <c r="F8" s="27"/>
      <c r="G8" s="28"/>
      <c r="I8" s="1"/>
      <c r="J8" s="9">
        <v>15</v>
      </c>
      <c r="K8" s="9">
        <v>13</v>
      </c>
      <c r="L8" s="9">
        <v>11</v>
      </c>
      <c r="M8" s="9">
        <v>9</v>
      </c>
      <c r="N8" s="9">
        <v>7</v>
      </c>
      <c r="P8" s="11">
        <v>2850000000</v>
      </c>
      <c r="Q8" s="17">
        <v>2550000000</v>
      </c>
      <c r="R8" s="15">
        <f>Q8/$P$8</f>
        <v>0.89473684210526316</v>
      </c>
      <c r="S8" s="16">
        <v>46850000000</v>
      </c>
      <c r="T8" s="15">
        <f>S8/$P$8</f>
        <v>16.438596491228068</v>
      </c>
      <c r="U8" s="16">
        <v>13596420000</v>
      </c>
      <c r="V8" s="15">
        <f>U8/$P$8</f>
        <v>4.770673684210526</v>
      </c>
      <c r="Y8" s="6" t="s">
        <v>50</v>
      </c>
    </row>
    <row r="9" spans="1:42" ht="45" customHeight="1" x14ac:dyDescent="0.4">
      <c r="A9" s="101"/>
      <c r="B9" s="25" t="s">
        <v>14</v>
      </c>
      <c r="C9" s="26"/>
      <c r="D9" s="26"/>
      <c r="E9" s="27"/>
      <c r="F9" s="27"/>
      <c r="G9" s="28"/>
      <c r="J9" s="13" t="s">
        <v>24</v>
      </c>
      <c r="K9" s="6" t="s">
        <v>41</v>
      </c>
      <c r="P9" s="13" t="s">
        <v>33</v>
      </c>
      <c r="Q9" s="6" t="s">
        <v>45</v>
      </c>
      <c r="V9" s="6" t="s">
        <v>36</v>
      </c>
      <c r="Y9" s="75" t="s">
        <v>49</v>
      </c>
      <c r="Z9" s="75"/>
      <c r="AA9" s="75"/>
      <c r="AB9" s="75"/>
      <c r="AC9" s="75"/>
      <c r="AD9" s="75"/>
      <c r="AE9" s="75" t="s">
        <v>8</v>
      </c>
      <c r="AF9" s="75"/>
      <c r="AG9" s="75"/>
      <c r="AH9" s="75"/>
      <c r="AI9" s="75"/>
      <c r="AJ9" s="75"/>
      <c r="AK9" s="75" t="s">
        <v>9</v>
      </c>
      <c r="AL9" s="75"/>
      <c r="AM9" s="75"/>
      <c r="AN9" s="75"/>
      <c r="AO9" s="75"/>
      <c r="AP9" s="75"/>
    </row>
    <row r="10" spans="1:42" s="8" customFormat="1" ht="45" customHeight="1" x14ac:dyDescent="0.4">
      <c r="A10" s="101"/>
      <c r="B10" s="25" t="s">
        <v>13</v>
      </c>
      <c r="C10" s="26"/>
      <c r="D10" s="26"/>
      <c r="E10" s="27"/>
      <c r="F10" s="27"/>
      <c r="G10" s="28"/>
      <c r="J10" s="9" t="s">
        <v>25</v>
      </c>
      <c r="K10" s="9" t="s">
        <v>26</v>
      </c>
      <c r="L10" s="9" t="s">
        <v>27</v>
      </c>
      <c r="M10" s="9" t="s">
        <v>28</v>
      </c>
      <c r="N10" s="9" t="s">
        <v>29</v>
      </c>
      <c r="P10" s="9" t="s">
        <v>30</v>
      </c>
      <c r="Q10" s="9" t="s">
        <v>31</v>
      </c>
      <c r="R10" s="9" t="s">
        <v>18</v>
      </c>
      <c r="S10" s="9" t="s">
        <v>21</v>
      </c>
      <c r="T10" s="9" t="s">
        <v>32</v>
      </c>
      <c r="V10" s="9" t="s">
        <v>34</v>
      </c>
      <c r="W10" s="9" t="s">
        <v>35</v>
      </c>
      <c r="Y10" s="7" t="s">
        <v>42</v>
      </c>
      <c r="Z10" s="7" t="s">
        <v>47</v>
      </c>
      <c r="AA10" s="7" t="s">
        <v>48</v>
      </c>
      <c r="AB10" s="7" t="s">
        <v>43</v>
      </c>
      <c r="AC10" s="7" t="s">
        <v>44</v>
      </c>
      <c r="AD10" s="7" t="s">
        <v>46</v>
      </c>
      <c r="AE10" s="7" t="s">
        <v>42</v>
      </c>
      <c r="AF10" s="7" t="s">
        <v>47</v>
      </c>
      <c r="AG10" s="7" t="s">
        <v>48</v>
      </c>
      <c r="AH10" s="7" t="s">
        <v>43</v>
      </c>
      <c r="AI10" s="7" t="s">
        <v>44</v>
      </c>
      <c r="AJ10" s="7" t="s">
        <v>46</v>
      </c>
      <c r="AK10" s="7" t="s">
        <v>42</v>
      </c>
      <c r="AL10" s="7" t="s">
        <v>47</v>
      </c>
      <c r="AM10" s="7" t="s">
        <v>48</v>
      </c>
      <c r="AN10" s="7" t="s">
        <v>43</v>
      </c>
      <c r="AO10" s="7" t="s">
        <v>44</v>
      </c>
      <c r="AP10" s="7" t="s">
        <v>46</v>
      </c>
    </row>
    <row r="11" spans="1:42" ht="45" customHeight="1" x14ac:dyDescent="0.4">
      <c r="A11" s="102"/>
      <c r="B11" s="40" t="s">
        <v>3</v>
      </c>
      <c r="C11" s="29">
        <f>SUM(C8:C10)</f>
        <v>0</v>
      </c>
      <c r="D11" s="29">
        <f t="shared" ref="D11:F11" si="0">SUM(D8:D10)</f>
        <v>0</v>
      </c>
      <c r="E11" s="29">
        <f t="shared" si="0"/>
        <v>0</v>
      </c>
      <c r="F11" s="29">
        <f t="shared" si="0"/>
        <v>0</v>
      </c>
      <c r="G11" s="28"/>
      <c r="J11" s="9">
        <v>7</v>
      </c>
      <c r="K11" s="9">
        <v>6</v>
      </c>
      <c r="L11" s="9">
        <v>5</v>
      </c>
      <c r="M11" s="9">
        <v>4</v>
      </c>
      <c r="N11" s="9">
        <v>3</v>
      </c>
      <c r="P11" s="9">
        <v>7</v>
      </c>
      <c r="Q11" s="9">
        <v>6</v>
      </c>
      <c r="R11" s="9">
        <v>5</v>
      </c>
      <c r="S11" s="9">
        <v>4</v>
      </c>
      <c r="T11" s="9">
        <v>3</v>
      </c>
      <c r="V11" s="9">
        <v>1</v>
      </c>
      <c r="W11" s="9">
        <v>0.9</v>
      </c>
      <c r="Y11" s="16">
        <v>100</v>
      </c>
      <c r="Z11" s="16">
        <v>200</v>
      </c>
      <c r="AA11" s="15">
        <f>Y11/Z11</f>
        <v>0.5</v>
      </c>
      <c r="AB11" s="16">
        <v>200</v>
      </c>
      <c r="AC11" s="16">
        <v>200</v>
      </c>
      <c r="AD11" s="15">
        <f>AB11/AC11</f>
        <v>1</v>
      </c>
      <c r="AE11" s="16">
        <v>100</v>
      </c>
      <c r="AF11" s="16">
        <v>100</v>
      </c>
      <c r="AG11" s="15">
        <f>AE11/AF11</f>
        <v>1</v>
      </c>
      <c r="AH11" s="16">
        <v>100</v>
      </c>
      <c r="AI11" s="16">
        <v>100</v>
      </c>
      <c r="AJ11" s="15">
        <f>AH11/AI11</f>
        <v>1</v>
      </c>
      <c r="AK11" s="16">
        <v>100</v>
      </c>
      <c r="AL11" s="16">
        <v>100</v>
      </c>
      <c r="AM11" s="15">
        <f>AK11/AL11</f>
        <v>1</v>
      </c>
      <c r="AN11" s="7"/>
      <c r="AO11" s="7"/>
      <c r="AP11" s="15" t="e">
        <f>AN11/AO11</f>
        <v>#DIV/0!</v>
      </c>
    </row>
    <row r="12" spans="1:42" ht="45" customHeight="1" x14ac:dyDescent="0.4">
      <c r="A12" s="86" t="s">
        <v>16</v>
      </c>
      <c r="B12" s="87"/>
      <c r="C12" s="29"/>
      <c r="D12" s="29"/>
      <c r="E12" s="29"/>
      <c r="F12" s="30"/>
      <c r="G12" s="31"/>
      <c r="J12" s="14" t="s">
        <v>37</v>
      </c>
    </row>
    <row r="13" spans="1:42" ht="45" customHeight="1" thickBot="1" x14ac:dyDescent="0.45">
      <c r="A13" s="88" t="s">
        <v>17</v>
      </c>
      <c r="B13" s="89"/>
      <c r="C13" s="32">
        <f>SUM(C7,C11,C12)</f>
        <v>0</v>
      </c>
      <c r="D13" s="32">
        <f t="shared" ref="D13:F13" si="1">SUM(D7,D11,D12)</f>
        <v>0</v>
      </c>
      <c r="E13" s="32">
        <f t="shared" si="1"/>
        <v>0</v>
      </c>
      <c r="F13" s="32">
        <f t="shared" si="1"/>
        <v>0</v>
      </c>
      <c r="G13" s="33"/>
      <c r="I13" s="5"/>
      <c r="J13" s="76"/>
      <c r="K13" s="76"/>
      <c r="L13" s="76"/>
      <c r="M13" s="76"/>
      <c r="N13" s="76"/>
      <c r="O13" s="76"/>
      <c r="P13" s="76"/>
      <c r="Q13" s="76"/>
    </row>
    <row r="14" spans="1:42" ht="45" customHeight="1" thickBot="1" x14ac:dyDescent="0.45">
      <c r="A14" s="92" t="s">
        <v>5</v>
      </c>
      <c r="B14" s="93"/>
      <c r="C14" s="34" t="str">
        <f>IF($C13=MAX($C13:$D13),"○","   ")</f>
        <v>○</v>
      </c>
      <c r="D14" s="34" t="str">
        <f t="shared" ref="D14:F14" si="2">IF($C13=MAX($C13:$D13),"○","   ")</f>
        <v>○</v>
      </c>
      <c r="E14" s="34" t="str">
        <f t="shared" si="2"/>
        <v>○</v>
      </c>
      <c r="F14" s="34" t="str">
        <f t="shared" si="2"/>
        <v>○</v>
      </c>
      <c r="G14" s="35"/>
      <c r="J14" s="58"/>
      <c r="K14" s="58"/>
      <c r="L14" s="58"/>
      <c r="M14" s="58"/>
      <c r="N14" s="58"/>
      <c r="O14" s="58"/>
      <c r="P14" s="58"/>
      <c r="Q14" s="58"/>
    </row>
    <row r="15" spans="1:42" ht="45" customHeight="1" thickBot="1" x14ac:dyDescent="0.45">
      <c r="A15" s="90" t="s">
        <v>4</v>
      </c>
      <c r="B15" s="91"/>
      <c r="C15" s="36"/>
      <c r="D15" s="36"/>
      <c r="E15" s="37"/>
      <c r="F15" s="37"/>
      <c r="G15" s="38"/>
      <c r="J15" s="58"/>
      <c r="K15" s="12"/>
      <c r="L15" s="59"/>
      <c r="M15" s="58"/>
      <c r="N15" s="59"/>
      <c r="O15" s="58"/>
      <c r="P15" s="59"/>
      <c r="Q15" s="58"/>
    </row>
    <row r="16" spans="1:42" ht="15.75" customHeight="1" x14ac:dyDescent="0.4">
      <c r="A16" s="39"/>
      <c r="B16" s="39"/>
      <c r="C16" s="39"/>
      <c r="D16" s="39"/>
      <c r="E16" s="39"/>
      <c r="F16" s="39"/>
      <c r="G16" s="39"/>
      <c r="J16" s="12"/>
      <c r="K16" s="12"/>
      <c r="L16" s="58"/>
      <c r="M16" s="58"/>
      <c r="N16" s="58"/>
      <c r="O16" s="58"/>
      <c r="P16" s="58"/>
      <c r="Q16" s="58"/>
    </row>
    <row r="17" spans="1:11" ht="57" customHeight="1" x14ac:dyDescent="0.4">
      <c r="A17" s="94" t="s">
        <v>52</v>
      </c>
      <c r="B17" s="94"/>
      <c r="C17" s="94"/>
      <c r="D17" s="94"/>
      <c r="E17" s="94"/>
      <c r="F17" s="94"/>
      <c r="G17" s="94"/>
      <c r="J17" s="10"/>
      <c r="K17" s="10"/>
    </row>
    <row r="18" spans="1:11" x14ac:dyDescent="0.4">
      <c r="A18" s="18"/>
      <c r="B18" s="18"/>
      <c r="C18" s="18"/>
      <c r="D18" s="18"/>
      <c r="E18" s="18"/>
      <c r="F18" s="18"/>
      <c r="G18" s="18"/>
      <c r="J18" s="10"/>
      <c r="K18" s="10"/>
    </row>
    <row r="19" spans="1:11" ht="37.950000000000003" customHeight="1" x14ac:dyDescent="0.4">
      <c r="A19" s="103" t="s">
        <v>56</v>
      </c>
      <c r="B19" s="103"/>
      <c r="C19" s="103"/>
      <c r="D19" s="103"/>
      <c r="E19" s="103"/>
      <c r="F19" s="103"/>
      <c r="G19" s="103"/>
      <c r="J19" s="10"/>
      <c r="K19" s="10"/>
    </row>
    <row r="20" spans="1:11" ht="34.5" customHeight="1" x14ac:dyDescent="0.4">
      <c r="A20" s="18"/>
      <c r="B20" s="18"/>
      <c r="C20" s="18"/>
      <c r="D20" s="18"/>
      <c r="E20" s="18"/>
      <c r="F20" s="18"/>
      <c r="G20" s="18"/>
      <c r="J20" s="10"/>
      <c r="K20" s="10"/>
    </row>
    <row r="21" spans="1:11" ht="39.75" customHeight="1" x14ac:dyDescent="0.4">
      <c r="A21" s="77" t="s">
        <v>51</v>
      </c>
      <c r="B21" s="77"/>
      <c r="C21" s="77"/>
      <c r="D21" s="77"/>
      <c r="E21" s="77"/>
      <c r="F21" s="77"/>
      <c r="G21" s="77"/>
      <c r="H21" s="4"/>
      <c r="I21" s="4"/>
    </row>
    <row r="22" spans="1:11" ht="21.75" customHeight="1" x14ac:dyDescent="0.4">
      <c r="A22" s="78"/>
      <c r="B22" s="78"/>
      <c r="C22" s="78"/>
      <c r="D22" s="78"/>
      <c r="E22" s="78"/>
      <c r="F22" s="78"/>
      <c r="G22" s="78"/>
      <c r="H22" s="3"/>
      <c r="I22" s="3"/>
    </row>
  </sheetData>
  <mergeCells count="24">
    <mergeCell ref="A21:G21"/>
    <mergeCell ref="A22:G22"/>
    <mergeCell ref="A1:G1"/>
    <mergeCell ref="G5:G6"/>
    <mergeCell ref="A5:B6"/>
    <mergeCell ref="A12:B12"/>
    <mergeCell ref="A13:B13"/>
    <mergeCell ref="A15:B15"/>
    <mergeCell ref="A14:B14"/>
    <mergeCell ref="A17:G17"/>
    <mergeCell ref="C5:F5"/>
    <mergeCell ref="A7:B7"/>
    <mergeCell ref="A8:A11"/>
    <mergeCell ref="A19:G19"/>
    <mergeCell ref="U6:V6"/>
    <mergeCell ref="Y9:AD9"/>
    <mergeCell ref="AE9:AJ9"/>
    <mergeCell ref="AK9:AP9"/>
    <mergeCell ref="J13:K13"/>
    <mergeCell ref="P13:Q13"/>
    <mergeCell ref="N13:O13"/>
    <mergeCell ref="L13:M13"/>
    <mergeCell ref="Q6:R6"/>
    <mergeCell ref="S6:T6"/>
  </mergeCells>
  <phoneticPr fontId="1" type="noConversion"/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abSelected="1" workbookViewId="0">
      <selection activeCell="C19" sqref="C19:E19"/>
    </sheetView>
  </sheetViews>
  <sheetFormatPr defaultRowHeight="17.399999999999999" x14ac:dyDescent="0.4"/>
  <cols>
    <col min="1" max="1" width="3.69921875" customWidth="1"/>
    <col min="2" max="2" width="12.69921875" bestFit="1" customWidth="1"/>
    <col min="3" max="3" width="17.09765625" customWidth="1"/>
    <col min="4" max="4" width="16.19921875" customWidth="1"/>
    <col min="5" max="5" width="13.3984375" bestFit="1" customWidth="1"/>
    <col min="7" max="7" width="10.3984375" bestFit="1" customWidth="1"/>
  </cols>
  <sheetData>
    <row r="1" spans="1:7" x14ac:dyDescent="0.4">
      <c r="A1" s="41"/>
      <c r="B1" s="42" t="s">
        <v>57</v>
      </c>
      <c r="C1" s="41"/>
      <c r="D1" s="41"/>
      <c r="E1" s="41"/>
      <c r="F1" s="41"/>
      <c r="G1" s="41"/>
    </row>
    <row r="2" spans="1:7" ht="18" thickBot="1" x14ac:dyDescent="0.45">
      <c r="A2" s="41"/>
      <c r="B2" s="43"/>
      <c r="C2" s="41"/>
      <c r="D2" s="41"/>
      <c r="E2" s="41"/>
      <c r="F2" s="41"/>
      <c r="G2" s="41"/>
    </row>
    <row r="3" spans="1:7" ht="18" thickBot="1" x14ac:dyDescent="0.45">
      <c r="A3" s="44"/>
      <c r="B3" s="45" t="s">
        <v>58</v>
      </c>
      <c r="C3" s="46" t="s">
        <v>59</v>
      </c>
      <c r="D3" s="46" t="s">
        <v>60</v>
      </c>
      <c r="E3" s="47" t="s">
        <v>61</v>
      </c>
      <c r="F3" s="48"/>
      <c r="G3" s="41"/>
    </row>
    <row r="4" spans="1:7" ht="18" thickTop="1" x14ac:dyDescent="0.4">
      <c r="A4" s="49"/>
      <c r="B4" s="104">
        <v>2850000000</v>
      </c>
      <c r="C4" s="50">
        <v>2570000000</v>
      </c>
      <c r="D4" s="51">
        <f>C4/$B$4</f>
        <v>0.90175438596491231</v>
      </c>
      <c r="E4" s="63">
        <f>ROUND(70-4*ABS((0.95-D4)*100),4)</f>
        <v>50.701799999999999</v>
      </c>
      <c r="F4" s="52"/>
      <c r="G4" s="41"/>
    </row>
    <row r="5" spans="1:7" x14ac:dyDescent="0.4">
      <c r="A5" s="49"/>
      <c r="B5" s="105"/>
      <c r="C5" s="53">
        <v>2580000000</v>
      </c>
      <c r="D5" s="54">
        <f t="shared" ref="D5:D36" si="0">C5/$B$4</f>
        <v>0.90526315789473688</v>
      </c>
      <c r="E5" s="64">
        <f t="shared" ref="E5:E36" si="1">ROUND(70-4*ABS((0.95-D5)*100),4)</f>
        <v>52.1053</v>
      </c>
      <c r="F5" s="52"/>
      <c r="G5" s="41"/>
    </row>
    <row r="6" spans="1:7" x14ac:dyDescent="0.4">
      <c r="A6" s="49"/>
      <c r="B6" s="105"/>
      <c r="C6" s="53">
        <v>2590000000</v>
      </c>
      <c r="D6" s="54">
        <f t="shared" si="0"/>
        <v>0.90877192982456145</v>
      </c>
      <c r="E6" s="64">
        <f t="shared" si="1"/>
        <v>53.508800000000001</v>
      </c>
      <c r="F6" s="52"/>
      <c r="G6" s="41"/>
    </row>
    <row r="7" spans="1:7" x14ac:dyDescent="0.4">
      <c r="A7" s="49"/>
      <c r="B7" s="105"/>
      <c r="C7" s="53">
        <v>2600000000</v>
      </c>
      <c r="D7" s="54">
        <f t="shared" si="0"/>
        <v>0.91228070175438591</v>
      </c>
      <c r="E7" s="64">
        <f t="shared" si="1"/>
        <v>54.912300000000002</v>
      </c>
      <c r="F7" s="52"/>
      <c r="G7" s="41"/>
    </row>
    <row r="8" spans="1:7" x14ac:dyDescent="0.4">
      <c r="A8" s="49"/>
      <c r="B8" s="105"/>
      <c r="C8" s="53">
        <v>2610000000</v>
      </c>
      <c r="D8" s="54">
        <f t="shared" si="0"/>
        <v>0.91578947368421049</v>
      </c>
      <c r="E8" s="64">
        <f t="shared" si="1"/>
        <v>56.315800000000003</v>
      </c>
      <c r="F8" s="52"/>
      <c r="G8" s="41"/>
    </row>
    <row r="9" spans="1:7" x14ac:dyDescent="0.4">
      <c r="A9" s="49"/>
      <c r="B9" s="105"/>
      <c r="C9" s="53">
        <v>2620000000</v>
      </c>
      <c r="D9" s="54">
        <f t="shared" si="0"/>
        <v>0.91929824561403506</v>
      </c>
      <c r="E9" s="64">
        <f t="shared" si="1"/>
        <v>57.719299999999997</v>
      </c>
      <c r="F9" s="52"/>
      <c r="G9" s="41"/>
    </row>
    <row r="10" spans="1:7" x14ac:dyDescent="0.4">
      <c r="A10" s="49"/>
      <c r="B10" s="105"/>
      <c r="C10" s="53">
        <v>2630000000</v>
      </c>
      <c r="D10" s="54">
        <f t="shared" si="0"/>
        <v>0.92280701754385963</v>
      </c>
      <c r="E10" s="64">
        <f t="shared" si="1"/>
        <v>59.122799999999998</v>
      </c>
      <c r="F10" s="52"/>
      <c r="G10" s="41"/>
    </row>
    <row r="11" spans="1:7" x14ac:dyDescent="0.4">
      <c r="A11" s="49"/>
      <c r="B11" s="105"/>
      <c r="C11" s="53">
        <v>2640000000</v>
      </c>
      <c r="D11" s="54">
        <f t="shared" si="0"/>
        <v>0.9263157894736842</v>
      </c>
      <c r="E11" s="64">
        <f t="shared" si="1"/>
        <v>60.526299999999999</v>
      </c>
      <c r="F11" s="52"/>
      <c r="G11" s="41"/>
    </row>
    <row r="12" spans="1:7" x14ac:dyDescent="0.4">
      <c r="A12" s="49"/>
      <c r="B12" s="105"/>
      <c r="C12" s="53">
        <v>2650000000</v>
      </c>
      <c r="D12" s="54">
        <f t="shared" si="0"/>
        <v>0.92982456140350878</v>
      </c>
      <c r="E12" s="64">
        <f t="shared" si="1"/>
        <v>61.9298</v>
      </c>
      <c r="F12" s="52"/>
      <c r="G12" s="41"/>
    </row>
    <row r="13" spans="1:7" x14ac:dyDescent="0.4">
      <c r="A13" s="49"/>
      <c r="B13" s="105"/>
      <c r="C13" s="53">
        <v>2660000000</v>
      </c>
      <c r="D13" s="54">
        <f t="shared" si="0"/>
        <v>0.93333333333333335</v>
      </c>
      <c r="E13" s="64">
        <f t="shared" si="1"/>
        <v>63.333300000000001</v>
      </c>
      <c r="F13" s="52"/>
      <c r="G13" s="41"/>
    </row>
    <row r="14" spans="1:7" x14ac:dyDescent="0.4">
      <c r="A14" s="49"/>
      <c r="B14" s="105"/>
      <c r="C14" s="53">
        <v>2670000000</v>
      </c>
      <c r="D14" s="54">
        <f t="shared" si="0"/>
        <v>0.93684210526315792</v>
      </c>
      <c r="E14" s="64">
        <f t="shared" si="1"/>
        <v>64.736800000000002</v>
      </c>
      <c r="F14" s="52"/>
      <c r="G14" s="41"/>
    </row>
    <row r="15" spans="1:7" x14ac:dyDescent="0.4">
      <c r="A15" s="49"/>
      <c r="B15" s="105"/>
      <c r="C15" s="53">
        <v>2675000000</v>
      </c>
      <c r="D15" s="54">
        <f t="shared" si="0"/>
        <v>0.93859649122807021</v>
      </c>
      <c r="E15" s="64">
        <f t="shared" si="1"/>
        <v>65.438599999999994</v>
      </c>
      <c r="F15" s="52"/>
      <c r="G15" s="41"/>
    </row>
    <row r="16" spans="1:7" x14ac:dyDescent="0.4">
      <c r="A16" s="49"/>
      <c r="B16" s="105"/>
      <c r="C16" s="53">
        <v>2680000000</v>
      </c>
      <c r="D16" s="54">
        <f t="shared" si="0"/>
        <v>0.94035087719298249</v>
      </c>
      <c r="E16" s="64">
        <f t="shared" si="1"/>
        <v>66.1404</v>
      </c>
      <c r="F16" s="52"/>
      <c r="G16" s="41"/>
    </row>
    <row r="17" spans="1:7" x14ac:dyDescent="0.4">
      <c r="A17" s="49"/>
      <c r="B17" s="105"/>
      <c r="C17" s="53">
        <v>2690500000</v>
      </c>
      <c r="D17" s="54">
        <f t="shared" si="0"/>
        <v>0.94403508771929823</v>
      </c>
      <c r="E17" s="64">
        <f t="shared" si="1"/>
        <v>67.614000000000004</v>
      </c>
      <c r="F17" s="52"/>
      <c r="G17" s="41"/>
    </row>
    <row r="18" spans="1:7" x14ac:dyDescent="0.4">
      <c r="A18" s="49"/>
      <c r="B18" s="105"/>
      <c r="C18" s="53">
        <v>2690000000</v>
      </c>
      <c r="D18" s="54">
        <f t="shared" si="0"/>
        <v>0.94385964912280707</v>
      </c>
      <c r="E18" s="64">
        <f t="shared" si="1"/>
        <v>67.543899999999994</v>
      </c>
      <c r="F18" s="52"/>
      <c r="G18" s="41"/>
    </row>
    <row r="19" spans="1:7" x14ac:dyDescent="0.4">
      <c r="A19" s="49"/>
      <c r="B19" s="105"/>
      <c r="C19" s="53">
        <v>2700000000</v>
      </c>
      <c r="D19" s="54">
        <f t="shared" si="0"/>
        <v>0.94736842105263153</v>
      </c>
      <c r="E19" s="64">
        <f t="shared" si="1"/>
        <v>68.947400000000002</v>
      </c>
      <c r="F19" s="52"/>
      <c r="G19" s="41"/>
    </row>
    <row r="20" spans="1:7" x14ac:dyDescent="0.4">
      <c r="A20" s="49"/>
      <c r="B20" s="105"/>
      <c r="C20" s="67">
        <v>2705000000</v>
      </c>
      <c r="D20" s="68">
        <f t="shared" si="0"/>
        <v>0.94912280701754381</v>
      </c>
      <c r="E20" s="69">
        <f t="shared" si="1"/>
        <v>69.649100000000004</v>
      </c>
      <c r="F20" s="52"/>
      <c r="G20" s="41"/>
    </row>
    <row r="21" spans="1:7" x14ac:dyDescent="0.4">
      <c r="A21" s="49"/>
      <c r="B21" s="105"/>
      <c r="C21" s="70">
        <v>2707500000</v>
      </c>
      <c r="D21" s="71">
        <f t="shared" si="0"/>
        <v>0.95</v>
      </c>
      <c r="E21" s="72">
        <f t="shared" si="1"/>
        <v>70</v>
      </c>
      <c r="F21" s="52"/>
      <c r="G21" s="41"/>
    </row>
    <row r="22" spans="1:7" x14ac:dyDescent="0.4">
      <c r="A22" s="49"/>
      <c r="B22" s="105"/>
      <c r="C22" s="67">
        <v>2710000000</v>
      </c>
      <c r="D22" s="68">
        <f t="shared" si="0"/>
        <v>0.9508771929824561</v>
      </c>
      <c r="E22" s="69">
        <f t="shared" si="1"/>
        <v>69.649100000000004</v>
      </c>
      <c r="F22" s="52"/>
      <c r="G22" s="41"/>
    </row>
    <row r="23" spans="1:7" x14ac:dyDescent="0.4">
      <c r="A23" s="49"/>
      <c r="B23" s="105"/>
      <c r="C23" s="53">
        <v>2720000000</v>
      </c>
      <c r="D23" s="54">
        <f t="shared" si="0"/>
        <v>0.95438596491228067</v>
      </c>
      <c r="E23" s="64">
        <f t="shared" si="1"/>
        <v>68.245599999999996</v>
      </c>
      <c r="F23" s="52"/>
      <c r="G23" s="41"/>
    </row>
    <row r="24" spans="1:7" x14ac:dyDescent="0.4">
      <c r="A24" s="49"/>
      <c r="B24" s="105"/>
      <c r="C24" s="55">
        <v>2730000000</v>
      </c>
      <c r="D24" s="56">
        <f t="shared" si="0"/>
        <v>0.95789473684210524</v>
      </c>
      <c r="E24" s="65">
        <f t="shared" si="1"/>
        <v>66.842100000000002</v>
      </c>
      <c r="F24" s="52"/>
      <c r="G24" s="41"/>
    </row>
    <row r="25" spans="1:7" x14ac:dyDescent="0.4">
      <c r="A25" s="49"/>
      <c r="B25" s="105"/>
      <c r="C25" s="55">
        <v>2740000000</v>
      </c>
      <c r="D25" s="56">
        <f t="shared" si="0"/>
        <v>0.96140350877192982</v>
      </c>
      <c r="E25" s="65">
        <f t="shared" si="1"/>
        <v>65.438599999999994</v>
      </c>
      <c r="F25" s="52"/>
      <c r="G25" s="41"/>
    </row>
    <row r="26" spans="1:7" x14ac:dyDescent="0.4">
      <c r="A26" s="49"/>
      <c r="B26" s="105"/>
      <c r="C26" s="55">
        <v>2750000000</v>
      </c>
      <c r="D26" s="56">
        <f t="shared" si="0"/>
        <v>0.96491228070175439</v>
      </c>
      <c r="E26" s="65">
        <f t="shared" si="1"/>
        <v>64.0351</v>
      </c>
      <c r="F26" s="52"/>
      <c r="G26" s="41"/>
    </row>
    <row r="27" spans="1:7" x14ac:dyDescent="0.4">
      <c r="A27" s="49"/>
      <c r="B27" s="105"/>
      <c r="C27" s="55">
        <v>2760000000</v>
      </c>
      <c r="D27" s="56">
        <f t="shared" si="0"/>
        <v>0.96842105263157896</v>
      </c>
      <c r="E27" s="65">
        <f t="shared" si="1"/>
        <v>62.631599999999999</v>
      </c>
      <c r="F27" s="52"/>
      <c r="G27" s="41"/>
    </row>
    <row r="28" spans="1:7" x14ac:dyDescent="0.4">
      <c r="A28" s="49"/>
      <c r="B28" s="105"/>
      <c r="C28" s="55">
        <v>2770000000</v>
      </c>
      <c r="D28" s="56">
        <f t="shared" si="0"/>
        <v>0.97192982456140353</v>
      </c>
      <c r="E28" s="65">
        <f t="shared" si="1"/>
        <v>61.228099999999998</v>
      </c>
      <c r="F28" s="57"/>
      <c r="G28" s="41"/>
    </row>
    <row r="29" spans="1:7" x14ac:dyDescent="0.4">
      <c r="A29" s="41"/>
      <c r="B29" s="105"/>
      <c r="C29" s="55">
        <v>2780000000</v>
      </c>
      <c r="D29" s="56">
        <f t="shared" si="0"/>
        <v>0.9754385964912281</v>
      </c>
      <c r="E29" s="65">
        <f t="shared" si="1"/>
        <v>59.824599999999997</v>
      </c>
      <c r="F29" s="52"/>
      <c r="G29" s="41"/>
    </row>
    <row r="30" spans="1:7" x14ac:dyDescent="0.4">
      <c r="A30" s="41"/>
      <c r="B30" s="105"/>
      <c r="C30" s="55">
        <v>2790000000</v>
      </c>
      <c r="D30" s="56">
        <f t="shared" si="0"/>
        <v>0.97894736842105268</v>
      </c>
      <c r="E30" s="65">
        <f t="shared" si="1"/>
        <v>58.421100000000003</v>
      </c>
      <c r="F30" s="52"/>
      <c r="G30" s="41"/>
    </row>
    <row r="31" spans="1:7" x14ac:dyDescent="0.4">
      <c r="A31" s="41"/>
      <c r="B31" s="105"/>
      <c r="C31" s="55">
        <v>2800000000</v>
      </c>
      <c r="D31" s="56">
        <f t="shared" si="0"/>
        <v>0.98245614035087714</v>
      </c>
      <c r="E31" s="65">
        <f t="shared" si="1"/>
        <v>57.017499999999998</v>
      </c>
      <c r="F31" s="52"/>
      <c r="G31" s="41"/>
    </row>
    <row r="32" spans="1:7" x14ac:dyDescent="0.4">
      <c r="A32" s="41"/>
      <c r="B32" s="105"/>
      <c r="C32" s="55">
        <v>2810000000</v>
      </c>
      <c r="D32" s="56">
        <f t="shared" si="0"/>
        <v>0.98596491228070171</v>
      </c>
      <c r="E32" s="65">
        <f t="shared" si="1"/>
        <v>55.613999999999997</v>
      </c>
      <c r="F32" s="52"/>
      <c r="G32" s="41"/>
    </row>
    <row r="33" spans="1:7" x14ac:dyDescent="0.4">
      <c r="A33" s="41"/>
      <c r="B33" s="105"/>
      <c r="C33" s="55">
        <v>2820000000</v>
      </c>
      <c r="D33" s="56">
        <f t="shared" si="0"/>
        <v>0.98947368421052628</v>
      </c>
      <c r="E33" s="65">
        <f t="shared" si="1"/>
        <v>54.210500000000003</v>
      </c>
      <c r="F33" s="52"/>
      <c r="G33" s="41"/>
    </row>
    <row r="34" spans="1:7" x14ac:dyDescent="0.4">
      <c r="A34" s="41"/>
      <c r="B34" s="105"/>
      <c r="C34" s="55">
        <v>2830000000</v>
      </c>
      <c r="D34" s="56">
        <f t="shared" si="0"/>
        <v>0.99298245614035086</v>
      </c>
      <c r="E34" s="65">
        <f t="shared" si="1"/>
        <v>52.807000000000002</v>
      </c>
      <c r="F34" s="52"/>
      <c r="G34" s="41"/>
    </row>
    <row r="35" spans="1:7" x14ac:dyDescent="0.4">
      <c r="A35" s="41"/>
      <c r="B35" s="105"/>
      <c r="C35" s="55">
        <v>2840000000</v>
      </c>
      <c r="D35" s="56">
        <f t="shared" si="0"/>
        <v>0.99649122807017543</v>
      </c>
      <c r="E35" s="65">
        <f t="shared" si="1"/>
        <v>51.403500000000001</v>
      </c>
      <c r="F35" s="52"/>
      <c r="G35" s="41"/>
    </row>
    <row r="36" spans="1:7" ht="18" thickBot="1" x14ac:dyDescent="0.45">
      <c r="A36" s="41"/>
      <c r="B36" s="106"/>
      <c r="C36" s="60">
        <v>2850000000</v>
      </c>
      <c r="D36" s="61">
        <f t="shared" si="0"/>
        <v>1</v>
      </c>
      <c r="E36" s="66">
        <f t="shared" si="1"/>
        <v>50</v>
      </c>
      <c r="F36" s="52"/>
      <c r="G36" s="41"/>
    </row>
    <row r="37" spans="1:7" x14ac:dyDescent="0.4">
      <c r="A37" s="41"/>
      <c r="B37" s="41"/>
      <c r="C37" s="41"/>
      <c r="D37" s="41"/>
      <c r="E37" s="62"/>
      <c r="F37" s="41"/>
      <c r="G37" s="41"/>
    </row>
    <row r="38" spans="1:7" x14ac:dyDescent="0.4">
      <c r="A38" s="41"/>
      <c r="B38" s="41"/>
      <c r="C38" s="41"/>
      <c r="D38" s="41"/>
      <c r="E38" s="41"/>
      <c r="F38" s="41"/>
      <c r="G38" s="41"/>
    </row>
  </sheetData>
  <mergeCells count="1">
    <mergeCell ref="B4:B3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평가 의결서</vt:lpstr>
      <vt:lpstr>가격점수 범위</vt:lpstr>
      <vt:lpstr>'평가 의결서'!Print_Area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heerim</dc:creator>
  <cp:lastModifiedBy>341</cp:lastModifiedBy>
  <cp:lastPrinted>2019-11-05T01:33:02Z</cp:lastPrinted>
  <dcterms:created xsi:type="dcterms:W3CDTF">2016-06-23T06:21:02Z</dcterms:created>
  <dcterms:modified xsi:type="dcterms:W3CDTF">2019-11-07T07:07:47Z</dcterms:modified>
</cp:coreProperties>
</file>